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60" windowWidth="15480" windowHeight="11625" activeTab="0"/>
  </bookViews>
  <sheets>
    <sheet name="Инф на сайт" sheetId="1" r:id="rId1"/>
    <sheet name="Адм" sheetId="2" state="hidden" r:id="rId2"/>
    <sheet name="Окк_Тепло" sheetId="3" state="hidden" r:id="rId3"/>
  </sheets>
  <definedNames>
    <definedName name="_xlnm._FilterDatabase" localSheetId="2" hidden="1">'Окк_Тепло'!$K$3:$O$205</definedName>
    <definedName name="Районы">'Адм'!$F$3:$F$105</definedName>
  </definedNames>
  <calcPr fullCalcOnLoad="1"/>
</workbook>
</file>

<file path=xl/sharedStrings.xml><?xml version="1.0" encoding="utf-8"?>
<sst xmlns="http://schemas.openxmlformats.org/spreadsheetml/2006/main" count="8236" uniqueCount="975">
  <si>
    <t>№ п/п</t>
  </si>
  <si>
    <t>Год постройки</t>
  </si>
  <si>
    <t>Кол-во этажей</t>
  </si>
  <si>
    <t>Ресурсоснабжающая организация</t>
  </si>
  <si>
    <t>в том числе</t>
  </si>
  <si>
    <t xml:space="preserve"> жилых помещений</t>
  </si>
  <si>
    <t xml:space="preserve">нежилых помещений </t>
  </si>
  <si>
    <t>Количество фактически проживающих, чел.</t>
  </si>
  <si>
    <t>холодное водоснабжение</t>
  </si>
  <si>
    <t>ванна</t>
  </si>
  <si>
    <t>1200 мм с душем</t>
  </si>
  <si>
    <t>1500-1550 мм с душем</t>
  </si>
  <si>
    <t>1600-1700 мм с душем</t>
  </si>
  <si>
    <t>без душа</t>
  </si>
  <si>
    <t>душ</t>
  </si>
  <si>
    <t>Раковина</t>
  </si>
  <si>
    <t>унитаз</t>
  </si>
  <si>
    <t>Количество квартир</t>
  </si>
  <si>
    <t>Теплоснабжение</t>
  </si>
  <si>
    <t>отопление</t>
  </si>
  <si>
    <t xml:space="preserve"> +</t>
  </si>
  <si>
    <t xml:space="preserve"> -</t>
  </si>
  <si>
    <t>МКД</t>
  </si>
  <si>
    <t>МКД с коммунальными квартирами</t>
  </si>
  <si>
    <t>Общежития и МКД, ранее использовавшиеся в качестве общежитий</t>
  </si>
  <si>
    <t>горячее водоснабжение</t>
  </si>
  <si>
    <t>Водоотведение</t>
  </si>
  <si>
    <t>газоснабжение</t>
  </si>
  <si>
    <t>централизованное</t>
  </si>
  <si>
    <t>печное</t>
  </si>
  <si>
    <t>автономное с газовым водонагревателем</t>
  </si>
  <si>
    <t>автономное с электрическим водонагревателем</t>
  </si>
  <si>
    <t>автономное с водонагревателем на твердом топливе</t>
  </si>
  <si>
    <t>уличная колонка</t>
  </si>
  <si>
    <t>выгребная яма</t>
  </si>
  <si>
    <t>отстойник</t>
  </si>
  <si>
    <t>септик</t>
  </si>
  <si>
    <t>район</t>
  </si>
  <si>
    <t>Поселение</t>
  </si>
  <si>
    <t>Админитративно-территориальное деление</t>
  </si>
  <si>
    <t>Большесельский МР</t>
  </si>
  <si>
    <t>Благовещенское СП</t>
  </si>
  <si>
    <t>Большесельское СП</t>
  </si>
  <si>
    <t>Вареговское СП</t>
  </si>
  <si>
    <t>Борисоглебский МР</t>
  </si>
  <si>
    <t>Борисоглебское СП</t>
  </si>
  <si>
    <t>Инальцинское СП</t>
  </si>
  <si>
    <t>Андреевское СП</t>
  </si>
  <si>
    <t>Высоковское СП</t>
  </si>
  <si>
    <t>Вощажниковское СП</t>
  </si>
  <si>
    <t>Брейтовский МР</t>
  </si>
  <si>
    <t>Брейтовское СП</t>
  </si>
  <si>
    <t>Гореловское СП</t>
  </si>
  <si>
    <t>Прозоровское СП</t>
  </si>
  <si>
    <t>Гаврилов-Ямский МР</t>
  </si>
  <si>
    <t>Гаврилов-Ям ГП</t>
  </si>
  <si>
    <t>Великосельское СП</t>
  </si>
  <si>
    <t>Заячье-Холмское СП</t>
  </si>
  <si>
    <t>Митинское СП</t>
  </si>
  <si>
    <t>Шопшинское СП</t>
  </si>
  <si>
    <t>Даниловский МР</t>
  </si>
  <si>
    <t>Данилов ГП</t>
  </si>
  <si>
    <t>Даниловское СП</t>
  </si>
  <si>
    <t>Дмитриевское СП</t>
  </si>
  <si>
    <t>Середское СП</t>
  </si>
  <si>
    <t>Любимский МР</t>
  </si>
  <si>
    <t>Любим ГП</t>
  </si>
  <si>
    <t>Ермаковское СП</t>
  </si>
  <si>
    <t>Воскресенское СП</t>
  </si>
  <si>
    <t>Осецкое СП</t>
  </si>
  <si>
    <t>Мышкинский МР</t>
  </si>
  <si>
    <t>Мышкин ГП</t>
  </si>
  <si>
    <t>Приволжское СП</t>
  </si>
  <si>
    <t>Охотинское СП</t>
  </si>
  <si>
    <t>Некоузский МР</t>
  </si>
  <si>
    <t>Веретейское СП</t>
  </si>
  <si>
    <t>Волжское СП</t>
  </si>
  <si>
    <t>Некоузское СП</t>
  </si>
  <si>
    <t>Октябрьское СП</t>
  </si>
  <si>
    <t>Некрасовский МР</t>
  </si>
  <si>
    <t>Некрасовское СП</t>
  </si>
  <si>
    <t>Красный Профинтерн СП</t>
  </si>
  <si>
    <t>Бурмакино СП</t>
  </si>
  <si>
    <t>Первомайский МР</t>
  </si>
  <si>
    <t>Пречистое ГП</t>
  </si>
  <si>
    <t>Пречистенское СП</t>
  </si>
  <si>
    <t>Кукобойское СП</t>
  </si>
  <si>
    <t>Городской округ Переславль-Залесский</t>
  </si>
  <si>
    <t>Переславль-Залесский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</si>
  <si>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</si>
  <si>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</si>
  <si>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</si>
  <si>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</si>
  <si>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</si>
  <si>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Пошехонье ГП</t>
  </si>
  <si>
    <t>Кременевское СП</t>
  </si>
  <si>
    <t>Белосельское СП</t>
  </si>
  <si>
    <t>Ростовский МР</t>
  </si>
  <si>
    <t>Ростов ГП</t>
  </si>
  <si>
    <t>Ишня СП</t>
  </si>
  <si>
    <t>Петровское СП</t>
  </si>
  <si>
    <t>Поречье-Рыбное СП</t>
  </si>
  <si>
    <t>Семибратово СП</t>
  </si>
  <si>
    <t>Городской округ Рыбинск</t>
  </si>
  <si>
    <t>Рыбинск</t>
  </si>
  <si>
    <t>Рыбинский МР</t>
  </si>
  <si>
    <t>Песочное ГП</t>
  </si>
  <si>
    <t>Арефинское СП</t>
  </si>
  <si>
    <t>Каменниковское СП</t>
  </si>
  <si>
    <t>Назаровское СП</t>
  </si>
  <si>
    <t>Покровское СП</t>
  </si>
  <si>
    <t>Огарковское СП</t>
  </si>
  <si>
    <t>Глебовское СП</t>
  </si>
  <si>
    <t>Тихменевское СП</t>
  </si>
  <si>
    <t>Судоверфское СП</t>
  </si>
  <si>
    <t>Тутаевский МР</t>
  </si>
  <si>
    <t>Тутаев ГП</t>
  </si>
  <si>
    <t>Константиновское СП</t>
  </si>
  <si>
    <t>Артемьевское СП</t>
  </si>
  <si>
    <t>Чебаковское СП</t>
  </si>
  <si>
    <t xml:space="preserve">Левобережное СП </t>
  </si>
  <si>
    <t>Угличский МР</t>
  </si>
  <si>
    <t>Углич ГП</t>
  </si>
  <si>
    <t>Головинское СП</t>
  </si>
  <si>
    <t>Ильинское СП</t>
  </si>
  <si>
    <t>Отрадновское СП</t>
  </si>
  <si>
    <t>Слободское СП</t>
  </si>
  <si>
    <t>Улейминское СП</t>
  </si>
  <si>
    <t>Городской округ Ярославль</t>
  </si>
  <si>
    <t>Ярославль</t>
  </si>
  <si>
    <t>Ярославский МР</t>
  </si>
  <si>
    <t>Заволжское СП</t>
  </si>
  <si>
    <t>Ивняковское СП</t>
  </si>
  <si>
    <t>Карабихское СП</t>
  </si>
  <si>
    <t xml:space="preserve">Кузнечихинское СП </t>
  </si>
  <si>
    <t>Курбское СП</t>
  </si>
  <si>
    <t>Лесная Поляна ГП</t>
  </si>
  <si>
    <t>Туношенское СП</t>
  </si>
  <si>
    <t>Ярославский муниципальный район</t>
  </si>
  <si>
    <t/>
  </si>
  <si>
    <t>Полное наименование</t>
  </si>
  <si>
    <t>Филиал</t>
  </si>
  <si>
    <t>Поставщик ОРЭМ</t>
  </si>
  <si>
    <t>ИНН</t>
  </si>
  <si>
    <t>КПП</t>
  </si>
  <si>
    <t>Муниципальный район</t>
  </si>
  <si>
    <t>ОКТМО МР</t>
  </si>
  <si>
    <t>Муниципальное образование</t>
  </si>
  <si>
    <t>ОКТМО МО</t>
  </si>
  <si>
    <t>ООО "Новоком"</t>
  </si>
  <si>
    <t>7604181754</t>
  </si>
  <si>
    <t>760401001</t>
  </si>
  <si>
    <t>Городской округ г.Переславль-Залесский</t>
  </si>
  <si>
    <t>78705000</t>
  </si>
  <si>
    <t>г. Переславль-Залесский</t>
  </si>
  <si>
    <t>МУП "Водоканал"</t>
  </si>
  <si>
    <t>7611011457</t>
  </si>
  <si>
    <t>761101001</t>
  </si>
  <si>
    <t>Тутаевский муниципальный район</t>
  </si>
  <si>
    <t>78643000</t>
  </si>
  <si>
    <t>ОАО "Ярославский вагоноремонтный завод "Ремпутьмаш"</t>
  </si>
  <si>
    <t>7603030907</t>
  </si>
  <si>
    <t>760301001</t>
  </si>
  <si>
    <t>Городской округ г.Ярославль</t>
  </si>
  <si>
    <t>78701000</t>
  </si>
  <si>
    <t>г. Ярославль</t>
  </si>
  <si>
    <t>ЗАО "Норский керамический завод"</t>
  </si>
  <si>
    <t>7602013169</t>
  </si>
  <si>
    <t>760201001</t>
  </si>
  <si>
    <t>"Ярославский электровозоремонтный завод" им. Б.П. Бещева - филиал ОАО "Желдорреммаш"</t>
  </si>
  <si>
    <t>7603015433</t>
  </si>
  <si>
    <t>760443001</t>
  </si>
  <si>
    <t>МУП "Волжское жилищно-коммунальное хозяйство"</t>
  </si>
  <si>
    <t>7620004826</t>
  </si>
  <si>
    <t>762001001</t>
  </si>
  <si>
    <t>Некоузский муниципальный район</t>
  </si>
  <si>
    <t>78623000</t>
  </si>
  <si>
    <t>Волжское сельское поселение</t>
  </si>
  <si>
    <t>78623406</t>
  </si>
  <si>
    <t>ОАО "Рыбинскхлеб"</t>
  </si>
  <si>
    <t>7610005796</t>
  </si>
  <si>
    <t>761001001</t>
  </si>
  <si>
    <t>Городской округ г.Рыбинск</t>
  </si>
  <si>
    <t>78640101</t>
  </si>
  <si>
    <t>г.Рыбинск</t>
  </si>
  <si>
    <t>ОАО "НПО "Сатурн"</t>
  </si>
  <si>
    <t>7610052644</t>
  </si>
  <si>
    <t>ООО "Завод молекулярных сит "Реал Сорб"</t>
  </si>
  <si>
    <t>7620002642</t>
  </si>
  <si>
    <t>НУЗ "Дорожная больница станции Ярославль ОАО "РЖД"</t>
  </si>
  <si>
    <t>7604068188</t>
  </si>
  <si>
    <t>Филиал ФГУП "ЖКУ РАН" Борок</t>
  </si>
  <si>
    <t>7736111591</t>
  </si>
  <si>
    <t>762043001</t>
  </si>
  <si>
    <t>Веретейское сельское поселение</t>
  </si>
  <si>
    <t>78623404</t>
  </si>
  <si>
    <t>ООО "Агрофирма Авангард"</t>
  </si>
  <si>
    <t>7612039039</t>
  </si>
  <si>
    <t>761201001</t>
  </si>
  <si>
    <t>Угличский муниципальный район</t>
  </si>
  <si>
    <t>78646000</t>
  </si>
  <si>
    <t>МБУ "Волжское ЖКХ"</t>
  </si>
  <si>
    <t>7610088538</t>
  </si>
  <si>
    <t>Рыбинский муниципальный район</t>
  </si>
  <si>
    <t>78640000</t>
  </si>
  <si>
    <t>78640414</t>
  </si>
  <si>
    <t>ОАО "Ярославская генерирующая компания"</t>
  </si>
  <si>
    <t>7604178769</t>
  </si>
  <si>
    <t>760601001</t>
  </si>
  <si>
    <t>МУП ГО г. Рыбинск "Автопредприятие по уборке города"</t>
  </si>
  <si>
    <t>7610001463</t>
  </si>
  <si>
    <t>ОАО "Ярославский технический углерод"</t>
  </si>
  <si>
    <t>7605000714</t>
  </si>
  <si>
    <t>760150001</t>
  </si>
  <si>
    <t>МУП "Тепловые сети"</t>
  </si>
  <si>
    <t>7612043980</t>
  </si>
  <si>
    <t>Городское поселение г.Углич</t>
  </si>
  <si>
    <t>78646101</t>
  </si>
  <si>
    <t>ООО "Слобода"</t>
  </si>
  <si>
    <t>7621006978</t>
  </si>
  <si>
    <t>762101001</t>
  </si>
  <si>
    <t>Некрасовский муниципальный район</t>
  </si>
  <si>
    <t>78626000</t>
  </si>
  <si>
    <t>Некрасовское сельское поселение</t>
  </si>
  <si>
    <t>78626457</t>
  </si>
  <si>
    <t>ОАО "Ярославский бройлер"</t>
  </si>
  <si>
    <t>7610049497</t>
  </si>
  <si>
    <t>МУП "Водопроводно-канализационное хозяйство"</t>
  </si>
  <si>
    <t>7621005491</t>
  </si>
  <si>
    <t>ООО "Благор"</t>
  </si>
  <si>
    <t>7612029880</t>
  </si>
  <si>
    <t>ООО "Ярославская фабрика валяной обуви"</t>
  </si>
  <si>
    <t>МУП ЖКХ "Борисоглебское"</t>
  </si>
  <si>
    <t>7614004426</t>
  </si>
  <si>
    <t>761401001</t>
  </si>
  <si>
    <t>Борисоглебский муниципальный район</t>
  </si>
  <si>
    <t>78606000</t>
  </si>
  <si>
    <t>МУП "Спектр"</t>
  </si>
  <si>
    <t>7608011873</t>
  </si>
  <si>
    <t>760801001</t>
  </si>
  <si>
    <t>ОАО "Скоково"</t>
  </si>
  <si>
    <t>7627031071</t>
  </si>
  <si>
    <t>762701001</t>
  </si>
  <si>
    <t>78650000</t>
  </si>
  <si>
    <t>78650470</t>
  </si>
  <si>
    <t>ОАО "Техническая бумага"</t>
  </si>
  <si>
    <t>7626001028</t>
  </si>
  <si>
    <t>ЗАО "Консервный завод "Поречский"</t>
  </si>
  <si>
    <t>7609015486</t>
  </si>
  <si>
    <t>760901001</t>
  </si>
  <si>
    <t>Ростовский муниципальный район</t>
  </si>
  <si>
    <t>78637000</t>
  </si>
  <si>
    <t>ФГУ "Следственный изолятор 2" УФСИН по Ярославской области"</t>
  </si>
  <si>
    <t>7610028000</t>
  </si>
  <si>
    <t>ОАО "Фильтры индустриальные газоочистные"</t>
  </si>
  <si>
    <t>7609001719</t>
  </si>
  <si>
    <t>Семибратово сельское поселение</t>
  </si>
  <si>
    <t>78637447</t>
  </si>
  <si>
    <t>ЗАО "Новый путь"</t>
  </si>
  <si>
    <t>7609012767</t>
  </si>
  <si>
    <t>ГУП ЯО Детский санаторий "Искра"</t>
  </si>
  <si>
    <t>7616001212</t>
  </si>
  <si>
    <t>761601001</t>
  </si>
  <si>
    <t>Гаврилов-Ямский муниципальный район</t>
  </si>
  <si>
    <t>78612000</t>
  </si>
  <si>
    <t>ООО "Гаврилов-Ямский торгово-сервисный центр"</t>
  </si>
  <si>
    <t>7616006281</t>
  </si>
  <si>
    <t>ОАО "Ярославский завод дизельной аппаратуры"</t>
  </si>
  <si>
    <t>7601000833</t>
  </si>
  <si>
    <t>ООО "Раскат-РОС"</t>
  </si>
  <si>
    <t>7610059375</t>
  </si>
  <si>
    <t>761001002</t>
  </si>
  <si>
    <t>ООО "Рубеж"</t>
  </si>
  <si>
    <t>7623004581</t>
  </si>
  <si>
    <t>762301001</t>
  </si>
  <si>
    <t>Первомайский муниципальный район</t>
  </si>
  <si>
    <t>78629000</t>
  </si>
  <si>
    <t>Кукобойское сельское поселение</t>
  </si>
  <si>
    <t>78629435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</si>
  <si>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</si>
  <si>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7708503727</t>
  </si>
  <si>
    <t>760445028</t>
  </si>
  <si>
    <t>7714783092</t>
  </si>
  <si>
    <t>332743001</t>
  </si>
  <si>
    <t>17701000</t>
  </si>
  <si>
    <t>ОАО "Рыбинсккорм"</t>
  </si>
  <si>
    <t>7610018435</t>
  </si>
  <si>
    <t>ООО "Энергетическая Компания "ТеплоПром"</t>
  </si>
  <si>
    <t>7609024427</t>
  </si>
  <si>
    <t>ОАО "Ярославский комбинат технических тканей "Красный Перекоп"</t>
  </si>
  <si>
    <t>7601001146</t>
  </si>
  <si>
    <t>760501001</t>
  </si>
  <si>
    <t>ООО "Энергия-1"</t>
  </si>
  <si>
    <t>7605005021</t>
  </si>
  <si>
    <t>ОАО "Угличское межрайонное производственное ремонтно-эксплуатационное объединение мелиорации и водного хозяйства""УМПРЭО"</t>
  </si>
  <si>
    <t>7612034810</t>
  </si>
  <si>
    <t>ООО "Угличский завод минеральной воды"</t>
  </si>
  <si>
    <t>7612003339</t>
  </si>
  <si>
    <t>ООО "Стоки"</t>
  </si>
  <si>
    <t>7621006174</t>
  </si>
  <si>
    <t>ОАО "Русские краски"</t>
  </si>
  <si>
    <t>7605018045</t>
  </si>
  <si>
    <t>ООО "Фонд Экономическая инициатива"</t>
  </si>
  <si>
    <t>7611012147</t>
  </si>
  <si>
    <t>Городское поселение г.Тутаев</t>
  </si>
  <si>
    <t>78643101</t>
  </si>
  <si>
    <t>ОАО "Рыбинскхлебопродукт"</t>
  </si>
  <si>
    <t>7610002700</t>
  </si>
  <si>
    <t>ОАО "Рыбинский пивзавод"</t>
  </si>
  <si>
    <t>7610026700</t>
  </si>
  <si>
    <t>ОАО "ЖКХ города Пошехонье"</t>
  </si>
  <si>
    <t>7624004496</t>
  </si>
  <si>
    <t>762401001</t>
  </si>
  <si>
    <t>Пошехонский муниципальный район</t>
  </si>
  <si>
    <t>78634000</t>
  </si>
  <si>
    <t>Городское поселение Пошехонье</t>
  </si>
  <si>
    <t>78634101</t>
  </si>
  <si>
    <t>МУЗ "Санаторий "Ясные зори"</t>
  </si>
  <si>
    <t>7604042581</t>
  </si>
  <si>
    <t>ОАО "Первомайское коммунальное хозяйство"</t>
  </si>
  <si>
    <t>7623004895</t>
  </si>
  <si>
    <t>ЗАО "Рыбинсклессервис"</t>
  </si>
  <si>
    <t>7610050037</t>
  </si>
  <si>
    <t>Ярославский филиал ОАО "Ростелеком"</t>
  </si>
  <si>
    <t>7707049388</t>
  </si>
  <si>
    <t>МУП "Энергетик"</t>
  </si>
  <si>
    <t>7608010100</t>
  </si>
  <si>
    <t>760801002</t>
  </si>
  <si>
    <t>МКУ "Многофункциональный центр развития" Ярославского муниципального района</t>
  </si>
  <si>
    <t>7606072278</t>
  </si>
  <si>
    <t>760601003</t>
  </si>
  <si>
    <t>МУП "Комжилцентр" Угличского муниципального района</t>
  </si>
  <si>
    <t>7612043934</t>
  </si>
  <si>
    <t>ООО "Тепловая энергетическая компания - 1"</t>
  </si>
  <si>
    <t>7604188573</t>
  </si>
  <si>
    <t>СПК "Коммунар"</t>
  </si>
  <si>
    <t>7621004963</t>
  </si>
  <si>
    <t>ГУ ОАО "ТГК-2" по Ярославской области</t>
  </si>
  <si>
    <t>7606053324</t>
  </si>
  <si>
    <t>760631001</t>
  </si>
  <si>
    <t>ООО "Энергомаш"</t>
  </si>
  <si>
    <t>7603022945</t>
  </si>
  <si>
    <t>ОАО "Агромясо"</t>
  </si>
  <si>
    <t>7601001072</t>
  </si>
  <si>
    <t>760701001</t>
  </si>
  <si>
    <t>ОАО "Ярославский радиозавод"</t>
  </si>
  <si>
    <t>7601000086</t>
  </si>
  <si>
    <t>ОАО "Компания "Спектр"</t>
  </si>
  <si>
    <t>7609012894</t>
  </si>
  <si>
    <t>МУП "Коммунальник"</t>
  </si>
  <si>
    <t>7613004085</t>
  </si>
  <si>
    <t>761301001</t>
  </si>
  <si>
    <t>Большесельский муниципальный район</t>
  </si>
  <si>
    <t>78603000</t>
  </si>
  <si>
    <t>Большесельское сельское поселение</t>
  </si>
  <si>
    <t>78603422</t>
  </si>
  <si>
    <t>ОАО "Даниловское ЖКХ"</t>
  </si>
  <si>
    <t>7617008098</t>
  </si>
  <si>
    <t>761701001</t>
  </si>
  <si>
    <t>Даниловский муниципальный район</t>
  </si>
  <si>
    <t>78615000</t>
  </si>
  <si>
    <t>Городское поселение г. Данилов</t>
  </si>
  <si>
    <t>78615101</t>
  </si>
  <si>
    <t>ООО "Котельная завода "Пролетарская свобода"</t>
  </si>
  <si>
    <t>7604077129</t>
  </si>
  <si>
    <t>ООО "РСК "ТЭР"- Теплоэнергоремонт"</t>
  </si>
  <si>
    <t>7606036103</t>
  </si>
  <si>
    <t>ООО "Угличский экспериментальный ремонтно-механический завод"</t>
  </si>
  <si>
    <t>7612033358</t>
  </si>
  <si>
    <t>ООО "Ярославская экологическая компания"</t>
  </si>
  <si>
    <t>7604060608</t>
  </si>
  <si>
    <t>ФГУП "Григорьевское" РАСХН</t>
  </si>
  <si>
    <t>7627000901</t>
  </si>
  <si>
    <t>ООО "Аграрник"</t>
  </si>
  <si>
    <t>7614000012</t>
  </si>
  <si>
    <t>ОАО "Даниловский маслосырзвод"</t>
  </si>
  <si>
    <t>7617000268</t>
  </si>
  <si>
    <t>ОАО "Технокабель"</t>
  </si>
  <si>
    <t>7610069398</t>
  </si>
  <si>
    <t>ЗАО "Пансионат отдыха "Ярославль"</t>
  </si>
  <si>
    <t>7627015577</t>
  </si>
  <si>
    <t>ОАО "Санаторий "Малые соли"</t>
  </si>
  <si>
    <t>7621007192</t>
  </si>
  <si>
    <t>ОАО "РОМЗ"</t>
  </si>
  <si>
    <t>7609000881</t>
  </si>
  <si>
    <t>ООО "Ростовавторемонт"</t>
  </si>
  <si>
    <t>7609023014</t>
  </si>
  <si>
    <t>Ишня сельское поселение</t>
  </si>
  <si>
    <t>78637412</t>
  </si>
  <si>
    <t>ЗАО "Ярославль-Резинотехника"</t>
  </si>
  <si>
    <t>7603024491</t>
  </si>
  <si>
    <t>ООО Управляющая компания "Содействие"</t>
  </si>
  <si>
    <t>7611018540</t>
  </si>
  <si>
    <t>ОАО "Санаторий "Красный Холм"</t>
  </si>
  <si>
    <t>7627015619</t>
  </si>
  <si>
    <t>ОАО "ТЭСС"</t>
  </si>
  <si>
    <t>7603015835</t>
  </si>
  <si>
    <t>ЗАО "Хром"</t>
  </si>
  <si>
    <t>7601001724</t>
  </si>
  <si>
    <t>ООО "Санаторий Золотой колос"</t>
  </si>
  <si>
    <t>7621006054</t>
  </si>
  <si>
    <t>ГУП санаторий-профилакторий "Сосновый бор"</t>
  </si>
  <si>
    <t>7616001068</t>
  </si>
  <si>
    <t>7612001684</t>
  </si>
  <si>
    <t>ЗАО "Новый мир"</t>
  </si>
  <si>
    <t>7608001240</t>
  </si>
  <si>
    <t>МУП "Яргорэнергосбыт"</t>
  </si>
  <si>
    <t>7604088265</t>
  </si>
  <si>
    <t>ОАО "Ярославльводоканал"</t>
  </si>
  <si>
    <t>7606069518</t>
  </si>
  <si>
    <t>ЗАО "Угличэнергия"</t>
  </si>
  <si>
    <t>7612036704</t>
  </si>
  <si>
    <t>МУП ЖКХ "Акватерм-сервис"</t>
  </si>
  <si>
    <t>7614004641</t>
  </si>
  <si>
    <t>ООО "Крома"</t>
  </si>
  <si>
    <t>7610063251</t>
  </si>
  <si>
    <t>МУП "Энергосервис"</t>
  </si>
  <si>
    <t>7620004657</t>
  </si>
  <si>
    <t>Некоузское сельское поселение</t>
  </si>
  <si>
    <t>78623415</t>
  </si>
  <si>
    <t>ОАО "190 Центральный ремонтный завод средств связи"</t>
  </si>
  <si>
    <t>7610084068</t>
  </si>
  <si>
    <t>ОАО "Инкомпроект-Инвест"</t>
  </si>
  <si>
    <t>7604149662</t>
  </si>
  <si>
    <t>ЗАО "Железобетон"</t>
  </si>
  <si>
    <t>7601000262</t>
  </si>
  <si>
    <t>МУП "Ростовская коммунальная энергетика"</t>
  </si>
  <si>
    <t>7604131880</t>
  </si>
  <si>
    <t>Филиал "Верхневолжский" ОАО "Славянка"</t>
  </si>
  <si>
    <t>7702707386</t>
  </si>
  <si>
    <t>370243001</t>
  </si>
  <si>
    <t>34701000</t>
  </si>
  <si>
    <t>Ярославский территориальный участок северной дирекции по тепловодоснабжению - структурного подразделения центральной дирекции по тепловодоснабжению -  филиала ОАО "РЖД"</t>
  </si>
  <si>
    <t>997650004</t>
  </si>
  <si>
    <t>МУП ЖКХ "Брейтовское"</t>
  </si>
  <si>
    <t>7615010408</t>
  </si>
  <si>
    <t>761501001</t>
  </si>
  <si>
    <t>Брейтовский муниципальный район</t>
  </si>
  <si>
    <t>78609000</t>
  </si>
  <si>
    <t>МУП РМО ЯО "Коммунальные системы"</t>
  </si>
  <si>
    <t>7610074824</t>
  </si>
  <si>
    <t>ЗАО "Левашово"</t>
  </si>
  <si>
    <t>7621000461</t>
  </si>
  <si>
    <t>ГУП ЖКХ ЯО "Яркоммунсервис"</t>
  </si>
  <si>
    <t>7604004508</t>
  </si>
  <si>
    <t>Некрасовское МП ЖКХ</t>
  </si>
  <si>
    <t>7621000133</t>
  </si>
  <si>
    <t>Шопшинское МП ЖКХ</t>
  </si>
  <si>
    <t>7616006316</t>
  </si>
  <si>
    <t>ОАО "Гаврилов-Ямский машиностроительный завод "Агат"</t>
  </si>
  <si>
    <t>7616002417</t>
  </si>
  <si>
    <t>МУП ЖКХ "Заволжское"</t>
  </si>
  <si>
    <t>7621005558</t>
  </si>
  <si>
    <t>Красный Профинтерн сельское поселение</t>
  </si>
  <si>
    <t>78626444</t>
  </si>
  <si>
    <t>Великосельское МП ЖКХ</t>
  </si>
  <si>
    <t>7616006563</t>
  </si>
  <si>
    <t>МУП ГО г. Рыбинска "Водоканал"</t>
  </si>
  <si>
    <t>7610012391</t>
  </si>
  <si>
    <t>МУП ГО г.Рыбинск "Теплоэнерго"</t>
  </si>
  <si>
    <t>7610044403</t>
  </si>
  <si>
    <t>ЗАО "Чистый город"</t>
  </si>
  <si>
    <t>7604059176</t>
  </si>
  <si>
    <t>МУП ТМР "Чебаковское ЖКХ"</t>
  </si>
  <si>
    <t>7611017392</t>
  </si>
  <si>
    <t>ОАО "Раскат"</t>
  </si>
  <si>
    <t>7610002851</t>
  </si>
  <si>
    <t>ООО "Энергосервис"</t>
  </si>
  <si>
    <t>7612041905</t>
  </si>
  <si>
    <t>ФЛ Мышкинское ЛПУ МГ- филиал ООО "Газпром трансгаз Ухта"</t>
  </si>
  <si>
    <t>1102024468</t>
  </si>
  <si>
    <t>761902001</t>
  </si>
  <si>
    <t>Мышкинский муниципальный район</t>
  </si>
  <si>
    <t>78621000</t>
  </si>
  <si>
    <t>Городское поселение г. Мышкин</t>
  </si>
  <si>
    <t>78621101</t>
  </si>
  <si>
    <t>ГУ "Санаторий Углич"</t>
  </si>
  <si>
    <t>7612005375</t>
  </si>
  <si>
    <t>ОАО "Водоканал"</t>
  </si>
  <si>
    <t>7608015363</t>
  </si>
  <si>
    <t>ОАО "Газпромнефть - Ярославль"</t>
  </si>
  <si>
    <t>7604140860</t>
  </si>
  <si>
    <t>ООО "Теплоэлектросервис"</t>
  </si>
  <si>
    <t>7621005808</t>
  </si>
  <si>
    <t>ООО "Лесла"</t>
  </si>
  <si>
    <t>7610015917</t>
  </si>
  <si>
    <t>ОАО "Ярославский ордена Ленина и ордена Октябрьской революции шинный завод"</t>
  </si>
  <si>
    <t>7601001509</t>
  </si>
  <si>
    <t>ООО "Ресурсоснабжение"</t>
  </si>
  <si>
    <t>7619004910</t>
  </si>
  <si>
    <t>761901001</t>
  </si>
  <si>
    <t>ОАО "Территориальная генерирующая компания № 2"</t>
  </si>
  <si>
    <t>Вологодский территориальный участок северной дирекции по тепловодоснабжению - структурного подразделения центральной дирекции по тепловодоснабжению  филиала ОАО "РЖД"</t>
  </si>
  <si>
    <t>997650008</t>
  </si>
  <si>
    <t>СПК "Новая жизнь"</t>
  </si>
  <si>
    <t>7616005979</t>
  </si>
  <si>
    <t>ОАО "Красные Ткачи"</t>
  </si>
  <si>
    <t>7627002923</t>
  </si>
  <si>
    <t>ОАО "Пошехонская теплосеть"</t>
  </si>
  <si>
    <t>7624004506</t>
  </si>
  <si>
    <t>Бурмакинское МП ЖКХ</t>
  </si>
  <si>
    <t>7621001440</t>
  </si>
  <si>
    <t>Бурмакино сельское поселение</t>
  </si>
  <si>
    <t>78626409</t>
  </si>
  <si>
    <t>ЗАО "Волгаэнергоресурс"</t>
  </si>
  <si>
    <t>7602053796</t>
  </si>
  <si>
    <t>760101001</t>
  </si>
  <si>
    <t>ОАО "Сельхозтехника"</t>
  </si>
  <si>
    <t>7612008908</t>
  </si>
  <si>
    <t>Любимское МУП ЖКХ</t>
  </si>
  <si>
    <t>7618000140</t>
  </si>
  <si>
    <t>761801001</t>
  </si>
  <si>
    <t>Любимский муниципальный район</t>
  </si>
  <si>
    <t>78618000</t>
  </si>
  <si>
    <t>Городское поселение г. Любим</t>
  </si>
  <si>
    <t>78618101</t>
  </si>
  <si>
    <t>ОАО "Яргортеплоэнерго"</t>
  </si>
  <si>
    <t>7606047507</t>
  </si>
  <si>
    <t>МУП "Предприятие коммунально-бытового обслуживания"</t>
  </si>
  <si>
    <t>7612039712</t>
  </si>
  <si>
    <t>ООО "Санаторий - профилакторий "Ярославнефтеоргсинтез"</t>
  </si>
  <si>
    <t>7627025663</t>
  </si>
  <si>
    <t>МУП "Октябрьское жилищно-коммунальное хозяйство"</t>
  </si>
  <si>
    <t>7620004833</t>
  </si>
  <si>
    <t>ОАО "Славнефть-Ярославский нефтеперерабатывающий завод им. Д.И. Менделеева" (Русойл)</t>
  </si>
  <si>
    <t>7611002100</t>
  </si>
  <si>
    <t>Ярославская дистанция гражданских сооружений, водоснабжения и водоотведения ЯО СЖД-филиала ОАО "РЖД"</t>
  </si>
  <si>
    <t>997650007</t>
  </si>
  <si>
    <t>МУП "Обслуживание систем и коммуникаций Заячье-Холмского сельского поселения"</t>
  </si>
  <si>
    <t>7616006764</t>
  </si>
  <si>
    <t>ОАО "ЖКХ "Заволжье"</t>
  </si>
  <si>
    <t>7627032974</t>
  </si>
  <si>
    <t>ОАО "Пошехонский Водоканал"</t>
  </si>
  <si>
    <t>7624004520</t>
  </si>
  <si>
    <t>СПК "Нива"</t>
  </si>
  <si>
    <t>7616005954</t>
  </si>
  <si>
    <t>ООО "Мясопродукт"</t>
  </si>
  <si>
    <t>7610041709</t>
  </si>
  <si>
    <t>ООО "Переславский технопарк"</t>
  </si>
  <si>
    <t>7608012203</t>
  </si>
  <si>
    <t>ЗАО "Санаторий имени Воровского"</t>
  </si>
  <si>
    <t>7626001860</t>
  </si>
  <si>
    <t>ООО "Спецавтохозяйство"</t>
  </si>
  <si>
    <t>7616007278</t>
  </si>
  <si>
    <t>ООО "Муниципальные коммунальные системы"</t>
  </si>
  <si>
    <t>7627036930</t>
  </si>
  <si>
    <t>ООО "Спецторг Плюс"</t>
  </si>
  <si>
    <t>7604076460</t>
  </si>
  <si>
    <t>ООО "Факел"</t>
  </si>
  <si>
    <t>7619002736</t>
  </si>
  <si>
    <t>ООО "АДС"</t>
  </si>
  <si>
    <t>7604008710</t>
  </si>
  <si>
    <t>ООО "Ярославский завод строительных конструкций"</t>
  </si>
  <si>
    <t>7604118583</t>
  </si>
  <si>
    <t>ОАО "Опытный завод "Паксистем"</t>
  </si>
  <si>
    <t>7602002946</t>
  </si>
  <si>
    <t>ОАО "Угличречпорт"</t>
  </si>
  <si>
    <t>7612011178</t>
  </si>
  <si>
    <t>ОАО "Ресурс"</t>
  </si>
  <si>
    <t>7616009483</t>
  </si>
  <si>
    <t>Городское поселение г. Гаврилов-Ям</t>
  </si>
  <si>
    <t>78612101</t>
  </si>
  <si>
    <t>ОАО "Славнефть-Ярославнефтеоргсинтез"</t>
  </si>
  <si>
    <t>7601001107</t>
  </si>
  <si>
    <t>МУП "Жилищно-коммунальное хозяйство" Переславского МР</t>
  </si>
  <si>
    <t>7608011538</t>
  </si>
  <si>
    <t>Переславский муниципальный район</t>
  </si>
  <si>
    <t>78632000</t>
  </si>
  <si>
    <t>Пригородное сельское поселение</t>
  </si>
  <si>
    <t>78632455</t>
  </si>
  <si>
    <t>ФГУП Экспериментальный сыродельный завод Россельхозакадемии</t>
  </si>
  <si>
    <t>7612002423</t>
  </si>
  <si>
    <t>МУП "Теплоэнергосеть"</t>
  </si>
  <si>
    <t>7611013729</t>
  </si>
  <si>
    <t>МУП ТМР "Артемьевское ЖКХ"</t>
  </si>
  <si>
    <t>7611017385</t>
  </si>
  <si>
    <t>ООО "Санаторий "Черная речка"</t>
  </si>
  <si>
    <t>7610057882</t>
  </si>
  <si>
    <t>Ярославское районное нефтепроводное управление ООО "Балтийские магистральные нефтепроводы"</t>
  </si>
  <si>
    <t>4704041900</t>
  </si>
  <si>
    <t>762702001</t>
  </si>
  <si>
    <t>ООО "РОМЗЭНЕРГО"</t>
  </si>
  <si>
    <t>7609018208</t>
  </si>
  <si>
    <t>ЗАО "Атрус"</t>
  </si>
  <si>
    <t>7609002208</t>
  </si>
  <si>
    <t>ОАО "Рыбинский завод приборостроения"</t>
  </si>
  <si>
    <t>7610062970</t>
  </si>
  <si>
    <t>ЗАО "Лакокраска-ресурс"</t>
  </si>
  <si>
    <t>7602059910</t>
  </si>
  <si>
    <t>ООО "УК Левобережье"</t>
  </si>
  <si>
    <t>7611018780</t>
  </si>
  <si>
    <t>ООО "Муниципальные энергетические системы"</t>
  </si>
  <si>
    <t>7727575942</t>
  </si>
  <si>
    <t>990801001</t>
  </si>
  <si>
    <t>ООО "Водник"</t>
  </si>
  <si>
    <t>7617008274</t>
  </si>
  <si>
    <t>ООО "ЛИТЭКС"</t>
  </si>
  <si>
    <t>7610067489</t>
  </si>
  <si>
    <t>ОАО "Автодизель" (ЯМЗ)</t>
  </si>
  <si>
    <t>7601000640</t>
  </si>
  <si>
    <t>997850001</t>
  </si>
  <si>
    <t>ОАО "Чистый город плюс"</t>
  </si>
  <si>
    <t>7609023737</t>
  </si>
  <si>
    <t>Городское поселение г.Ростов</t>
  </si>
  <si>
    <t>78637101</t>
  </si>
  <si>
    <t>ФГОУСП "Ярославский аграрно-политехнический колледж"</t>
  </si>
  <si>
    <t>7627003250</t>
  </si>
  <si>
    <t>Курбское сельское поселение</t>
  </si>
  <si>
    <t>78650440</t>
  </si>
  <si>
    <t>МАУ "Энергосело"</t>
  </si>
  <si>
    <t>7612041158</t>
  </si>
  <si>
    <t>ЖКХ</t>
  </si>
  <si>
    <t>Холодное Водоснабжение</t>
  </si>
  <si>
    <t>Горячее Водоснабжение</t>
  </si>
  <si>
    <t>Утилизация ТБО</t>
  </si>
  <si>
    <t>Да</t>
  </si>
  <si>
    <t>Филиал ОАО РЭУ" "Владимирский"</t>
  </si>
  <si>
    <t>Рулонные и мастичные</t>
  </si>
  <si>
    <t>Из штучных материалов и волнистых листов</t>
  </si>
  <si>
    <t>Из металлических листов</t>
  </si>
  <si>
    <t>Из железобетонных панелей лоткововго сечения с гидроизоляционным мастичным слоем</t>
  </si>
  <si>
    <t>Действующие нормативы</t>
  </si>
  <si>
    <t>Статус дома</t>
  </si>
  <si>
    <t>Жилой дом</t>
  </si>
  <si>
    <t xml:space="preserve">природный </t>
  </si>
  <si>
    <t>сжиженный (емкостной)</t>
  </si>
  <si>
    <t>Площадь многоквартирного дома, жилого дома, кв. м</t>
  </si>
  <si>
    <t>на холодное водоснабжение куб.м/чел./мес.</t>
  </si>
  <si>
    <t>годовой на отопление, Гкал/год/кв.м</t>
  </si>
  <si>
    <t>Все ячейки зеленого цвета заполняются путем выбора из выпадающего списка</t>
  </si>
  <si>
    <t>Наименование муниципального образования (городской округ, поселение)</t>
  </si>
  <si>
    <t>мойка кухонная</t>
  </si>
  <si>
    <t>уборочная площадь лестниц</t>
  </si>
  <si>
    <t>ОАО "Яркоммунсервис"</t>
  </si>
  <si>
    <t>Холодное водоснабжение</t>
  </si>
  <si>
    <t xml:space="preserve">наличие водоразборных устройств </t>
  </si>
  <si>
    <t>на горячее водоснабжение, куб.м/чел./мес.</t>
  </si>
  <si>
    <t xml:space="preserve">6,9 газ.плита при наличии ЦГВС  </t>
  </si>
  <si>
    <t>16,9 газ.плита и газ. нагреватель при отсутствии ЦГВС</t>
  </si>
  <si>
    <t>5,7 отопление</t>
  </si>
  <si>
    <t>8 отопление</t>
  </si>
  <si>
    <t>9 газ.плита при наличии ЦГВС и ЦО</t>
  </si>
  <si>
    <t>24 газ.плита и газ. нагреватель при отсутствии ЦГВС</t>
  </si>
  <si>
    <t>15 газ плита при отсутствии  газ. водонагревателя  и  ЦГВС</t>
  </si>
  <si>
    <t>10,4 газ.плита при отсутствии  газ. нагревателя и   ЦГВС</t>
  </si>
  <si>
    <t xml:space="preserve"> улица,              № дома</t>
  </si>
  <si>
    <t>Адрес: насел. Пункт</t>
  </si>
  <si>
    <t>Из камня и кирпича</t>
  </si>
  <si>
    <t xml:space="preserve">Из панелей, блоков </t>
  </si>
  <si>
    <t xml:space="preserve">Из дерева, смешанных и других материлов </t>
  </si>
  <si>
    <t>Объем тепловой энергии на отопление по ОДПУ за 2014 год</t>
  </si>
  <si>
    <t>Объем холодной воды  за 2014 год</t>
  </si>
  <si>
    <t>Объем горячей воды  за 2014 год</t>
  </si>
  <si>
    <t>по ОДПУ, куб. м</t>
  </si>
  <si>
    <t>по ИПУ, куб. м</t>
  </si>
  <si>
    <t>помещений, входящих в состав общего имущества МКД: межквартирных лестничных площадок, лестниц, коридоров, тамбуров, холлов, вестибюлей, колясочных, помещений охраны (консьержа)</t>
  </si>
  <si>
    <t>кол-во человек, пользующихся услугой ГВС по нормативу</t>
  </si>
  <si>
    <t>кол-во человек, пользующихся услугой ХВС по нормативу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</si>
  <si>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</si>
  <si>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</si>
  <si>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</si>
  <si>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</si>
  <si>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</si>
  <si>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</si>
  <si>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</si>
  <si>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</si>
  <si>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</si>
  <si>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</si>
  <si>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</si>
  <si>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</si>
  <si>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</si>
  <si>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</si>
  <si>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</si>
  <si>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23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</si>
  <si>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</si>
  <si>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</si>
  <si>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</si>
  <si>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</si>
  <si>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</si>
  <si>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</si>
  <si>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</si>
  <si>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</si>
  <si>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 5</t>
  </si>
  <si>
    <t>Кирова 10</t>
  </si>
  <si>
    <t>Клубная 12</t>
  </si>
  <si>
    <t>Клубная 42</t>
  </si>
  <si>
    <t>Кольцова 6</t>
  </si>
  <si>
    <t>Комарова   2</t>
  </si>
  <si>
    <t>Комарова   3</t>
  </si>
  <si>
    <t>Комарова   4</t>
  </si>
  <si>
    <t>Комарова   7</t>
  </si>
  <si>
    <t>Комарова   8</t>
  </si>
  <si>
    <t>Комарова   9</t>
  </si>
  <si>
    <t>Комарова 10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</si>
  <si>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</si>
  <si>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</si>
  <si>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</si>
  <si>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</si>
  <si>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</si>
  <si>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</si>
  <si>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</si>
  <si>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</si>
  <si>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</si>
  <si>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</si>
  <si>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</si>
  <si>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</si>
  <si>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</si>
  <si>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</si>
  <si>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</si>
  <si>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</si>
  <si>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8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</si>
  <si>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</si>
  <si>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</si>
  <si>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</si>
  <si>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</si>
  <si>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</si>
  <si>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</si>
  <si>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</si>
  <si>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</si>
  <si>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</si>
  <si>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</si>
  <si>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</si>
  <si>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</si>
  <si>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</si>
  <si>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</si>
  <si>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</si>
  <si>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</si>
  <si>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</si>
  <si>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</si>
  <si>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</si>
  <si>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</si>
  <si>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</si>
  <si>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</si>
  <si>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</si>
  <si>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</si>
  <si>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</si>
  <si>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</si>
  <si>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</si>
  <si>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Новая 2</t>
  </si>
  <si>
    <t>Октябрьская 2</t>
  </si>
  <si>
    <t>Октябрьская За</t>
  </si>
  <si>
    <t>Патова 10</t>
  </si>
  <si>
    <t>Патова 12</t>
  </si>
  <si>
    <t>Первомайская 10</t>
  </si>
  <si>
    <t>Пионерская 16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</si>
  <si>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</si>
  <si>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</si>
  <si>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</si>
  <si>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</si>
  <si>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</si>
  <si>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</si>
  <si>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</si>
  <si>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</si>
  <si>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</si>
  <si>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</si>
  <si>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</si>
  <si>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</si>
  <si>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</si>
  <si>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</si>
  <si>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</si>
  <si>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</si>
  <si>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</si>
  <si>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Садовая 4</t>
  </si>
  <si>
    <t>Садовая 6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</si>
  <si>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</si>
  <si>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</si>
  <si>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</si>
  <si>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</si>
  <si>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</si>
  <si>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</si>
  <si>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</si>
  <si>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22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</si>
  <si>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</si>
  <si>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</si>
  <si>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</si>
  <si>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</si>
  <si>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</si>
  <si>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</si>
  <si>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</si>
  <si>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</si>
  <si>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</si>
  <si>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</si>
  <si>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41</t>
  </si>
  <si>
    <t>Северная 44</t>
  </si>
  <si>
    <t>Северная 45</t>
  </si>
  <si>
    <t>Северная 47</t>
  </si>
  <si>
    <t>Северная  48</t>
  </si>
  <si>
    <t>Северная 49</t>
  </si>
  <si>
    <t>Семашко 5</t>
  </si>
  <si>
    <t>Семашко 8</t>
  </si>
  <si>
    <t>Семашко 13</t>
  </si>
  <si>
    <t>Семашко 16</t>
  </si>
  <si>
    <t>Семашко 19</t>
  </si>
  <si>
    <t>Советская  4</t>
  </si>
  <si>
    <t>Советская 31</t>
  </si>
  <si>
    <t>Сосновая 3</t>
  </si>
  <si>
    <t>Спортивная 5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</si>
  <si>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</si>
  <si>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</si>
  <si>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</si>
  <si>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</si>
  <si>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</si>
  <si>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</si>
  <si>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</si>
  <si>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13</t>
  </si>
  <si>
    <t>Спортивная 15</t>
  </si>
  <si>
    <t>Сосновый бор 1</t>
  </si>
  <si>
    <t>п.Новый, д.1</t>
  </si>
  <si>
    <t>п.Новый, д.2</t>
  </si>
  <si>
    <t>ОКУ-3, д.1</t>
  </si>
  <si>
    <t>ОКУ-3, д.2</t>
  </si>
  <si>
    <t>ОКУ-3, д.3</t>
  </si>
  <si>
    <t>г. Гаврилов - Ям</t>
  </si>
  <si>
    <t>Белинского 10</t>
  </si>
  <si>
    <t xml:space="preserve"> Пирогова 12</t>
  </si>
  <si>
    <t xml:space="preserve"> Пирогова 14</t>
  </si>
  <si>
    <t xml:space="preserve">Победы 25а </t>
  </si>
  <si>
    <t>Северная 4б</t>
  </si>
  <si>
    <t>Семашко 4</t>
  </si>
  <si>
    <t>Семашко 6</t>
  </si>
  <si>
    <t>Семашко 7</t>
  </si>
  <si>
    <t>Семашко 10</t>
  </si>
  <si>
    <t>Семашко 11</t>
  </si>
  <si>
    <t>Семашко 15</t>
  </si>
  <si>
    <t>Сосновая 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</si>
  <si>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</si>
  <si>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</si>
  <si>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</si>
  <si>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</si>
  <si>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</si>
  <si>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</si>
  <si>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</si>
  <si>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</si>
  <si>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 xml:space="preserve">Труфанова  8б </t>
  </si>
  <si>
    <t>Труфанова  11</t>
  </si>
  <si>
    <t>Труфанова  12</t>
  </si>
  <si>
    <t>Труфанова 13</t>
  </si>
  <si>
    <t>Труфанова 14</t>
  </si>
  <si>
    <t>Труфанова 15</t>
  </si>
  <si>
    <t>Чапаева 22</t>
  </si>
  <si>
    <t>Чапаева 23</t>
  </si>
  <si>
    <t>Чапаева 25</t>
  </si>
  <si>
    <t>Чапаева 27</t>
  </si>
  <si>
    <t>Чапаева 31</t>
  </si>
  <si>
    <t>Чкалова 3</t>
  </si>
  <si>
    <t>Шишкина 4</t>
  </si>
  <si>
    <t>Энгельса  6</t>
  </si>
  <si>
    <t>Энгельса  8</t>
  </si>
  <si>
    <t>Юбилейный пр. 3</t>
  </si>
  <si>
    <t>Юбилейный пр. 4</t>
  </si>
  <si>
    <t>Юбилейный пр. 7</t>
  </si>
  <si>
    <t>Юбилейный пр. 14</t>
  </si>
  <si>
    <t>д.Поляна</t>
  </si>
  <si>
    <t xml:space="preserve">Сосновый бор </t>
  </si>
  <si>
    <t>с.Плещеево</t>
  </si>
  <si>
    <t>п.Новый</t>
  </si>
  <si>
    <t>с.Великое</t>
  </si>
  <si>
    <t>ОКУ-3</t>
  </si>
  <si>
    <t>с. Шопша</t>
  </si>
  <si>
    <t>с.Ильинское-Урусово</t>
  </si>
  <si>
    <t>д.Шалаево</t>
  </si>
  <si>
    <t>с.Стогинское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</si>
  <si>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</si>
  <si>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</si>
  <si>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</si>
  <si>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</si>
  <si>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</si>
  <si>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</si>
  <si>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2</t>
  </si>
  <si>
    <t>Центральная 4</t>
  </si>
  <si>
    <t>Центральная 6</t>
  </si>
  <si>
    <t>1 Красная 23</t>
  </si>
  <si>
    <t>Урицкого 26</t>
  </si>
  <si>
    <t>Урицкого 30а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</si>
  <si>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</si>
  <si>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</si>
  <si>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</si>
  <si>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</si>
  <si>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</si>
  <si>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Советская 15</t>
  </si>
  <si>
    <t>Старосельская, д1</t>
  </si>
  <si>
    <t>Старосельская, д 2</t>
  </si>
  <si>
    <t>Старосельская, д 4</t>
  </si>
  <si>
    <t>Строителей, д 5</t>
  </si>
  <si>
    <t>Строителей, д 6</t>
  </si>
  <si>
    <t>Строителей, д 7</t>
  </si>
  <si>
    <t>Строителей, д 8</t>
  </si>
  <si>
    <t>Строителей, д 9</t>
  </si>
  <si>
    <t>Молодёжная, д 10</t>
  </si>
  <si>
    <t>Молодёжная, д 11</t>
  </si>
  <si>
    <t>Молодёжная, д 12</t>
  </si>
  <si>
    <t>Молодёжная, д 13</t>
  </si>
  <si>
    <t>Молодёжная, д 14</t>
  </si>
  <si>
    <t>Молодёжная, д 15</t>
  </si>
  <si>
    <t>Молодёжная, д 15а</t>
  </si>
  <si>
    <t>ул.Мира, д.1</t>
  </si>
  <si>
    <t>ул.Мира, д.2</t>
  </si>
  <si>
    <t>ул.Мира, д.3</t>
  </si>
  <si>
    <t>ул.Мира, д.4</t>
  </si>
  <si>
    <t>ул.Центральная, д.1</t>
  </si>
  <si>
    <t>ул.Центральная, д.2</t>
  </si>
  <si>
    <t>ул.Центральная, д.8</t>
  </si>
  <si>
    <t>ул.Центральная, д.10</t>
  </si>
  <si>
    <t>ул.Центральная, д.12</t>
  </si>
  <si>
    <t>Центральная 1</t>
  </si>
  <si>
    <t>Центральная 3</t>
  </si>
  <si>
    <t>Пирогова 3</t>
  </si>
  <si>
    <t>Пирогова 4</t>
  </si>
  <si>
    <t>Шишкина 6</t>
  </si>
  <si>
    <t>с.Заячий холм</t>
  </si>
  <si>
    <t>Центральная 29</t>
  </si>
  <si>
    <t>Центральная 31</t>
  </si>
  <si>
    <t>ИТОГО Гаврилов - Ям</t>
  </si>
  <si>
    <t>ВСЕГО  ООО "УЖК"</t>
  </si>
  <si>
    <t>Информация по многоквартирным жилым домам, находящемся в управлении ООО "Управляющая жилищная компания" г.Гаврилов - Ям Ярославской области на 01.03.2015 года</t>
  </si>
  <si>
    <t>Пирогова 1б</t>
  </si>
  <si>
    <t>нет</t>
  </si>
  <si>
    <t>Фундамент</t>
  </si>
  <si>
    <t>Перегородки</t>
  </si>
  <si>
    <t>Площадь земельного участка, кв.м</t>
  </si>
  <si>
    <t>Серия и тип постройки</t>
  </si>
  <si>
    <t>Кадастровый номер</t>
  </si>
  <si>
    <t>Уровень благоустройства</t>
  </si>
  <si>
    <t>Системы инженерного благоустройства</t>
  </si>
  <si>
    <t>Подвал</t>
  </si>
  <si>
    <t>Материалы конструктивные и технические параметры</t>
  </si>
  <si>
    <t>Стен</t>
  </si>
  <si>
    <t>Кровли</t>
  </si>
  <si>
    <t>Перекрытия</t>
  </si>
  <si>
    <t>Мусоропровод</t>
  </si>
  <si>
    <t>Лифт</t>
  </si>
  <si>
    <t>Общие собрания собственников</t>
  </si>
  <si>
    <t>Дата проведения</t>
  </si>
  <si>
    <t>Принятое решение</t>
  </si>
  <si>
    <t>Выбрана управляющая организация ООО "УЖК"</t>
  </si>
  <si>
    <t>Старосельская, д 74</t>
  </si>
  <si>
    <t>с 01.12.2014 собрания не проводились</t>
  </si>
  <si>
    <t>кирпичные стулья</t>
  </si>
  <si>
    <t>деревянное</t>
  </si>
  <si>
    <t>тесовые</t>
  </si>
  <si>
    <t>бутобетонный</t>
  </si>
  <si>
    <t>ленточный</t>
  </si>
  <si>
    <t>кирпичный ленточный</t>
  </si>
  <si>
    <t>ж/б плиты</t>
  </si>
  <si>
    <t>кирпичные</t>
  </si>
  <si>
    <t>сборно-железобетонный</t>
  </si>
  <si>
    <t>ленточный кирпичный</t>
  </si>
  <si>
    <t>бутовый ленточный</t>
  </si>
  <si>
    <t>гипсолитовые</t>
  </si>
  <si>
    <t>бетонные блоки</t>
  </si>
  <si>
    <t>деревянные</t>
  </si>
  <si>
    <t>девевянные</t>
  </si>
  <si>
    <t>железобетонные</t>
  </si>
  <si>
    <t>железобетонный</t>
  </si>
  <si>
    <t>ж/бетонные</t>
  </si>
  <si>
    <t>столбовой бутовый</t>
  </si>
  <si>
    <t>ж/б блоки</t>
  </si>
  <si>
    <t>гипсокртон</t>
  </si>
  <si>
    <t>ж/ б монолит</t>
  </si>
  <si>
    <t>кирпичный бутовый</t>
  </si>
  <si>
    <t>ж/ б блоки</t>
  </si>
  <si>
    <t>бутовые стулья</t>
  </si>
  <si>
    <t>кирпичные столбы</t>
  </si>
  <si>
    <t>ж/ б плиты</t>
  </si>
  <si>
    <t>ж/ бетонный</t>
  </si>
  <si>
    <t>гипсокартон</t>
  </si>
  <si>
    <t>ж/бетон</t>
  </si>
  <si>
    <t>сборный ж/бетонный</t>
  </si>
  <si>
    <t>ж/бетонный</t>
  </si>
  <si>
    <t>гипсовые</t>
  </si>
  <si>
    <t>Кирова 12</t>
  </si>
  <si>
    <t>ж/б плита</t>
  </si>
  <si>
    <t>Площадь МКД всего</t>
  </si>
  <si>
    <t>Ресусоснабжающая организация холодное водоснабжение</t>
  </si>
  <si>
    <t>Ресурсоснабжающая организация 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</si>
</sst>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2"/>
      <color indexed="16"/>
      <name val="Arial Narrow"/>
      <family val="2"/>
    </font>
    <font>
      <sz val="12"/>
      <name val="Arial Narrow"/>
      <family val="2"/>
    </font>
    <font>
      <b/>
      <sz val="12"/>
      <color indexed="60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44"/>
      <name val="Arial Cyr"/>
      <family val="0"/>
    </font>
    <font>
      <sz val="8.25"/>
      <color indexed="8"/>
      <name val="Microsoft Sans Serif"/>
      <family val="2"/>
    </font>
    <font>
      <sz val="12"/>
      <color indexed="8"/>
      <name val="Times New Roman"/>
      <family val="1"/>
    </font>
    <font>
      <sz val="11"/>
      <color indexed="49"/>
      <name val="Calibri"/>
      <family val="2"/>
    </font>
    <font>
      <sz val="11"/>
      <color indexed="44"/>
      <name val="Calibri"/>
      <family val="2"/>
    </font>
    <font>
      <b/>
      <sz val="14"/>
      <color indexed="8"/>
      <name val="Times New Roman"/>
      <family val="1"/>
    </font>
    <font>
      <sz val="11"/>
      <color indexed="5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3" fontId="3" fillId="32" borderId="10" xfId="0" applyNumberFormat="1" applyFont="1" applyFill="1" applyBorder="1" applyAlignment="1">
      <alignment horizontal="center" vertical="top"/>
    </xf>
    <xf numFmtId="0" fontId="4" fillId="32" borderId="11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vertical="top" wrapText="1"/>
    </xf>
    <xf numFmtId="3" fontId="3" fillId="32" borderId="13" xfId="0" applyNumberFormat="1" applyFont="1" applyFill="1" applyBorder="1" applyAlignment="1">
      <alignment horizontal="center" vertical="top"/>
    </xf>
    <xf numFmtId="0" fontId="6" fillId="32" borderId="11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3" fontId="5" fillId="0" borderId="12" xfId="0" applyNumberFormat="1" applyFont="1" applyFill="1" applyBorder="1" applyAlignment="1">
      <alignment/>
    </xf>
    <xf numFmtId="0" fontId="3" fillId="32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justify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left" vertical="center" wrapText="1"/>
    </xf>
    <xf numFmtId="49" fontId="13" fillId="34" borderId="15" xfId="0" applyNumberFormat="1" applyFont="1" applyFill="1" applyBorder="1" applyAlignment="1">
      <alignment horizontal="left" vertical="center" wrapText="1"/>
    </xf>
    <xf numFmtId="49" fontId="13" fillId="35" borderId="15" xfId="0" applyNumberFormat="1" applyFont="1" applyFill="1" applyBorder="1" applyAlignment="1">
      <alignment horizontal="left" vertical="center" wrapText="1"/>
    </xf>
    <xf numFmtId="0" fontId="13" fillId="35" borderId="15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49" fontId="13" fillId="36" borderId="15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vertical="center" wrapText="1"/>
    </xf>
    <xf numFmtId="49" fontId="13" fillId="33" borderId="17" xfId="0" applyNumberFormat="1" applyFont="1" applyFill="1" applyBorder="1" applyAlignment="1">
      <alignment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36" borderId="15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vertical="center" wrapText="1"/>
    </xf>
    <xf numFmtId="49" fontId="13" fillId="33" borderId="19" xfId="0" applyNumberFormat="1" applyFont="1" applyFill="1" applyBorder="1" applyAlignment="1">
      <alignment vertical="center" wrapText="1"/>
    </xf>
    <xf numFmtId="49" fontId="13" fillId="33" borderId="20" xfId="0" applyNumberFormat="1" applyFont="1" applyFill="1" applyBorder="1" applyAlignment="1">
      <alignment vertical="center" wrapText="1"/>
    </xf>
    <xf numFmtId="49" fontId="13" fillId="33" borderId="21" xfId="0" applyNumberFormat="1" applyFont="1" applyFill="1" applyBorder="1" applyAlignment="1">
      <alignment vertical="center" wrapText="1"/>
    </xf>
    <xf numFmtId="49" fontId="13" fillId="33" borderId="22" xfId="0" applyNumberFormat="1" applyFont="1" applyFill="1" applyBorder="1" applyAlignment="1">
      <alignment vertical="center" wrapText="1"/>
    </xf>
    <xf numFmtId="49" fontId="13" fillId="33" borderId="2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69" fontId="1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9" fontId="15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9" fontId="9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9" fontId="15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textRotation="90" wrapText="1"/>
    </xf>
    <xf numFmtId="0" fontId="14" fillId="0" borderId="29" xfId="0" applyFont="1" applyBorder="1" applyAlignment="1">
      <alignment horizontal="center" textRotation="90" wrapText="1"/>
    </xf>
    <xf numFmtId="0" fontId="14" fillId="0" borderId="25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0" fillId="18" borderId="29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textRotation="90"/>
    </xf>
    <xf numFmtId="0" fontId="14" fillId="0" borderId="29" xfId="0" applyFont="1" applyBorder="1" applyAlignment="1">
      <alignment horizontal="center" textRotation="90"/>
    </xf>
    <xf numFmtId="0" fontId="14" fillId="0" borderId="25" xfId="0" applyFont="1" applyBorder="1" applyAlignment="1">
      <alignment horizontal="center" textRotation="90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9" fontId="14" fillId="0" borderId="28" xfId="0" applyNumberFormat="1" applyFont="1" applyBorder="1" applyAlignment="1">
      <alignment horizontal="center" vertical="center" wrapText="1"/>
    </xf>
    <xf numFmtId="169" fontId="14" fillId="0" borderId="25" xfId="0" applyNumberFormat="1" applyFont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27"/>
  <sheetViews>
    <sheetView tabSelected="1" zoomScalePageLayoutView="0" workbookViewId="0" topLeftCell="A62">
      <pane xSplit="4" ySplit="2" topLeftCell="E64" activePane="bottomRight" state="frozen"/>
      <selection pane="topLeft" activeCell="A62" sqref="A62"/>
      <selection pane="topRight" activeCell="E62" sqref="E62"/>
      <selection pane="bottomLeft" activeCell="A64" sqref="A64"/>
      <selection pane="bottomRight" activeCell="B58" sqref="B58:B62"/>
    </sheetView>
  </sheetViews>
  <sheetFormatPr defaultColWidth="9.140625" defaultRowHeight="15" outlineLevelRow="1"/>
  <cols>
    <col min="1" max="1" width="6.421875" style="71" customWidth="1"/>
    <col min="2" max="2" width="19.421875" style="51" customWidth="1"/>
    <col min="3" max="3" width="21.00390625" style="67" customWidth="1"/>
    <col min="4" max="4" width="21.28125" style="67" customWidth="1"/>
    <col min="5" max="6" width="14.421875" style="67" customWidth="1"/>
    <col min="7" max="7" width="17.140625" style="51" customWidth="1"/>
    <col min="8" max="12" width="15.7109375" style="51" customWidth="1"/>
    <col min="13" max="13" width="24.140625" style="51" customWidth="1"/>
    <col min="14" max="14" width="19.8515625" style="51" customWidth="1"/>
    <col min="15" max="15" width="21.00390625" style="51" customWidth="1"/>
    <col min="16" max="16" width="19.57421875" style="51" customWidth="1"/>
    <col min="17" max="17" width="31.28125" style="51" customWidth="1"/>
    <col min="18" max="18" width="15.7109375" style="51" customWidth="1"/>
    <col min="19" max="19" width="19.8515625" style="78" customWidth="1"/>
    <col min="20" max="20" width="28.421875" style="78" customWidth="1"/>
    <col min="21" max="22" width="13.00390625" style="78" customWidth="1"/>
    <col min="23" max="23" width="13.140625" style="78" customWidth="1"/>
    <col min="24" max="24" width="9.8515625" style="78" bestFit="1" customWidth="1"/>
    <col min="25" max="25" width="7.00390625" style="78" customWidth="1"/>
    <col min="26" max="26" width="11.28125" style="51" bestFit="1" customWidth="1"/>
    <col min="27" max="27" width="12.28125" style="51" bestFit="1" customWidth="1"/>
    <col min="28" max="28" width="12.28125" style="79" bestFit="1" customWidth="1"/>
    <col min="29" max="29" width="15.00390625" style="51" customWidth="1"/>
    <col min="30" max="30" width="11.00390625" style="51" bestFit="1" customWidth="1"/>
    <col min="31" max="31" width="10.140625" style="51" customWidth="1"/>
    <col min="32" max="32" width="13.421875" style="51" customWidth="1"/>
    <col min="33" max="33" width="16.28125" style="51" customWidth="1"/>
    <col min="34" max="34" width="20.140625" style="51" customWidth="1"/>
    <col min="35" max="35" width="12.7109375" style="51" customWidth="1"/>
    <col min="36" max="36" width="8.57421875" style="51" customWidth="1"/>
    <col min="37" max="37" width="10.140625" style="51" bestFit="1" customWidth="1"/>
    <col min="38" max="38" width="9.7109375" style="51" bestFit="1" customWidth="1"/>
    <col min="39" max="39" width="7.421875" style="51" bestFit="1" customWidth="1"/>
    <col min="40" max="40" width="21.00390625" style="51" customWidth="1"/>
    <col min="41" max="41" width="20.7109375" style="51" customWidth="1"/>
    <col min="42" max="45" width="15.7109375" style="51" customWidth="1"/>
    <col min="46" max="46" width="23.57421875" style="51" bestFit="1" customWidth="1"/>
    <col min="47" max="51" width="15.7109375" style="51" customWidth="1"/>
    <col min="52" max="52" width="14.140625" style="51" customWidth="1"/>
    <col min="53" max="53" width="13.57421875" style="51" customWidth="1"/>
    <col min="54" max="16384" width="9.140625" style="51" customWidth="1"/>
  </cols>
  <sheetData>
    <row r="1" spans="1:40" ht="0.75" customHeight="1" hidden="1">
      <c r="A1" s="68">
        <f>ROW(A52)-2</f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69"/>
      <c r="T1" s="69"/>
      <c r="U1" s="69"/>
      <c r="V1" s="69"/>
      <c r="W1" s="69"/>
      <c r="X1" s="69"/>
      <c r="Y1" s="69"/>
      <c r="Z1" s="55"/>
      <c r="AA1" s="55"/>
      <c r="AB1" s="70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1" ht="15" customHeight="1" hidden="1">
      <c r="B2" s="55">
        <f ca="1">$A$1-COUNTIF(OFFSET(B$3,0,0,$A$1,1),"")</f>
        <v>5</v>
      </c>
      <c r="C2" s="55">
        <f ca="1">$A$1-COUNTIF(OFFSET(C$3,0,0,$A$1,1),"")</f>
        <v>20</v>
      </c>
      <c r="D2" s="55"/>
      <c r="E2" s="55"/>
      <c r="F2" s="55"/>
      <c r="G2" s="55">
        <f aca="true" ca="1" t="shared" si="0" ref="G2:AO2">$A$1-COUNTIF(OFFSET(G$3,0,0,$A$1,1),"")</f>
        <v>4</v>
      </c>
      <c r="H2" s="55">
        <f ca="1" t="shared" si="0"/>
        <v>0</v>
      </c>
      <c r="I2" s="55">
        <f ca="1" t="shared" si="0"/>
        <v>0</v>
      </c>
      <c r="J2" s="55">
        <f ca="1" t="shared" si="0"/>
        <v>0</v>
      </c>
      <c r="K2" s="55">
        <f ca="1" t="shared" si="0"/>
        <v>0</v>
      </c>
      <c r="L2" s="55"/>
      <c r="M2" s="55">
        <f ca="1" t="shared" si="0"/>
        <v>5</v>
      </c>
      <c r="N2" s="55">
        <f ca="1" t="shared" si="0"/>
        <v>2</v>
      </c>
      <c r="O2" s="55">
        <f ca="1" t="shared" si="0"/>
        <v>4</v>
      </c>
      <c r="P2" s="55">
        <f ca="1" t="shared" si="0"/>
        <v>4</v>
      </c>
      <c r="Q2" s="55">
        <f ca="1" t="shared" si="0"/>
        <v>4</v>
      </c>
      <c r="R2" s="55"/>
      <c r="S2" s="69">
        <f ca="1" t="shared" si="0"/>
        <v>3</v>
      </c>
      <c r="T2" s="69">
        <f ca="1" t="shared" si="0"/>
        <v>4</v>
      </c>
      <c r="U2" s="69"/>
      <c r="V2" s="69"/>
      <c r="W2" s="69"/>
      <c r="X2" s="69"/>
      <c r="Y2" s="69"/>
      <c r="Z2" s="55">
        <f ca="1" t="shared" si="0"/>
        <v>0</v>
      </c>
      <c r="AA2" s="55">
        <f ca="1" t="shared" si="0"/>
        <v>0</v>
      </c>
      <c r="AB2" s="70">
        <f ca="1" t="shared" si="0"/>
        <v>0</v>
      </c>
      <c r="AC2" s="55">
        <f ca="1" t="shared" si="0"/>
        <v>0</v>
      </c>
      <c r="AD2" s="55">
        <f ca="1" t="shared" si="0"/>
        <v>0</v>
      </c>
      <c r="AE2" s="55"/>
      <c r="AF2" s="55"/>
      <c r="AG2" s="55">
        <f ca="1" t="shared" si="0"/>
        <v>12</v>
      </c>
      <c r="AH2" s="55">
        <f ca="1" t="shared" si="0"/>
        <v>2</v>
      </c>
      <c r="AI2" s="55">
        <f ca="1" t="shared" si="0"/>
        <v>4</v>
      </c>
      <c r="AJ2" s="55">
        <f ca="1" t="shared" si="0"/>
        <v>2</v>
      </c>
      <c r="AK2" s="55">
        <f ca="1" t="shared" si="0"/>
        <v>2</v>
      </c>
      <c r="AL2" s="55">
        <f ca="1" t="shared" si="0"/>
        <v>2</v>
      </c>
      <c r="AM2" s="55">
        <f ca="1" t="shared" si="0"/>
        <v>2</v>
      </c>
      <c r="AN2" s="55">
        <f ca="1" t="shared" si="0"/>
        <v>12</v>
      </c>
      <c r="AO2" s="55">
        <f ca="1" t="shared" si="0"/>
        <v>12</v>
      </c>
    </row>
    <row r="3" spans="1:51" s="72" customFormat="1" ht="66" customHeight="1" outlineLevel="1">
      <c r="A3" s="52">
        <v>1</v>
      </c>
      <c r="B3" s="52" t="str">
        <f>IF(ISERROR(VLOOKUP($A$56*100+$A3,Адм!$A$3:$D$105,4,FALSE)),"",VLOOKUP($A$56*100+$A3,Адм!$A$3:$D$105,4))</f>
        <v>Гаврилов-Ям ГП</v>
      </c>
      <c r="C3" s="52" t="str">
        <f>VLOOKUP(A3*100,Адм!$A$3:$F$105,6)</f>
        <v>Большесельский муниципальный район</v>
      </c>
      <c r="D3" s="52"/>
      <c r="E3" s="52"/>
      <c r="F3" s="52"/>
      <c r="G3" s="52" t="s">
        <v>22</v>
      </c>
      <c r="H3" s="52"/>
      <c r="I3" s="52"/>
      <c r="J3" s="52"/>
      <c r="K3" s="52"/>
      <c r="L3" s="52"/>
      <c r="M3" s="73" t="s">
        <v>28</v>
      </c>
      <c r="N3" s="73" t="s">
        <v>28</v>
      </c>
      <c r="O3" s="73" t="s">
        <v>28</v>
      </c>
      <c r="P3" s="73" t="s">
        <v>28</v>
      </c>
      <c r="Q3" s="73" t="s">
        <v>641</v>
      </c>
      <c r="R3" s="73" t="s">
        <v>637</v>
      </c>
      <c r="S3" s="73" t="s">
        <v>647</v>
      </c>
      <c r="T3" s="56" t="s">
        <v>617</v>
      </c>
      <c r="U3" s="56"/>
      <c r="V3" s="56"/>
      <c r="W3" s="56"/>
      <c r="X3" s="56"/>
      <c r="Y3" s="56"/>
      <c r="Z3" s="52"/>
      <c r="AA3" s="52"/>
      <c r="AB3" s="74"/>
      <c r="AC3" s="52"/>
      <c r="AD3" s="52"/>
      <c r="AE3" s="52"/>
      <c r="AF3" s="52"/>
      <c r="AG3" s="52" t="str">
        <f ca="1">IF($A3&gt;$AG$57,"",OFFSET(Окк_Тепло!$A$4,$AG$56-1+($A3-1),0))</f>
        <v>ГУП ЯО Детский санаторий "Искра"</v>
      </c>
      <c r="AH3" s="52" t="str">
        <f ca="1">IF($A3&gt;$AG$57,"",OFFSET(Окк_Тепло!$A$4,$AG$56-1+($A3-1),0))</f>
        <v>ГУП ЯО Детский санаторий "Искра"</v>
      </c>
      <c r="AI3" s="42" t="s">
        <v>10</v>
      </c>
      <c r="AJ3" s="52" t="s">
        <v>20</v>
      </c>
      <c r="AK3" s="52" t="s">
        <v>20</v>
      </c>
      <c r="AL3" s="52" t="s">
        <v>20</v>
      </c>
      <c r="AM3" s="52" t="s">
        <v>20</v>
      </c>
      <c r="AN3" s="52" t="str">
        <f ca="1">IF($A3&gt;$AG$57,"",OFFSET(Окк_Тепло!$A$4,$AG$56-1+($A3-1),0))</f>
        <v>ГУП ЯО Детский санаторий "Искра"</v>
      </c>
      <c r="AO3" s="52" t="str">
        <f ca="1">IF($A3&gt;$AG$57,"",OFFSET(Окк_Тепло!$A$4,$AG$56-1+($A3-1),0))</f>
        <v>ГУП ЯО Детский санаторий "Искра"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s="72" customFormat="1" ht="76.5" customHeight="1" outlineLevel="1">
      <c r="A4" s="52">
        <f>A3+1</f>
        <v>2</v>
      </c>
      <c r="B4" s="52" t="str">
        <f>IF(ISERROR(VLOOKUP($A$56*100+$A4,Адм!$A$3:$D$105,4,FALSE)),"",VLOOKUP($A$56*100+$A4,Адм!$A$3:$D$105,4))</f>
        <v>Великосельское СП</v>
      </c>
      <c r="C4" s="72" t="str">
        <f>VLOOKUP(A4*100,Адм!$A$3:$F$105,6)</f>
        <v>Борисоглебский муниципальный район</v>
      </c>
      <c r="G4" s="52" t="s">
        <v>23</v>
      </c>
      <c r="H4" s="52"/>
      <c r="I4" s="52"/>
      <c r="J4" s="52"/>
      <c r="K4" s="52"/>
      <c r="L4" s="52"/>
      <c r="M4" s="73" t="s">
        <v>30</v>
      </c>
      <c r="N4" s="73" t="s">
        <v>33</v>
      </c>
      <c r="O4" s="73" t="s">
        <v>30</v>
      </c>
      <c r="P4" s="73" t="s">
        <v>34</v>
      </c>
      <c r="Q4" s="73" t="s">
        <v>642</v>
      </c>
      <c r="R4" s="73" t="s">
        <v>644</v>
      </c>
      <c r="S4" s="73" t="s">
        <v>648</v>
      </c>
      <c r="T4" s="56" t="s">
        <v>618</v>
      </c>
      <c r="U4" s="56"/>
      <c r="V4" s="56"/>
      <c r="W4" s="56"/>
      <c r="X4" s="56"/>
      <c r="Y4" s="56"/>
      <c r="Z4" s="52"/>
      <c r="AA4" s="52"/>
      <c r="AB4" s="74"/>
      <c r="AC4" s="52"/>
      <c r="AD4" s="52"/>
      <c r="AE4" s="52"/>
      <c r="AF4" s="52"/>
      <c r="AG4" s="52" t="s">
        <v>633</v>
      </c>
      <c r="AH4" s="52" t="s">
        <v>633</v>
      </c>
      <c r="AI4" s="42" t="s">
        <v>11</v>
      </c>
      <c r="AJ4" s="52" t="s">
        <v>21</v>
      </c>
      <c r="AK4" s="52" t="s">
        <v>21</v>
      </c>
      <c r="AL4" s="52" t="s">
        <v>21</v>
      </c>
      <c r="AM4" s="52" t="s">
        <v>21</v>
      </c>
      <c r="AN4" s="52" t="str">
        <f ca="1">IF($A4&gt;$AG$57,"",OFFSET(Окк_Тепло!$A$4,$AG$56-1+($A4-1),0))</f>
        <v>ООО "Гаврилов-Ямский торгово-сервисный центр"</v>
      </c>
      <c r="AO4" s="52" t="str">
        <f ca="1">IF($A4&gt;$AG$57,"",OFFSET(Окк_Тепло!$A$4,$AG$56-1+($A4-1),0))</f>
        <v>ООО "Гаврилов-Ямский торгово-сервисный центр"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5" spans="1:51" s="72" customFormat="1" ht="74.25" customHeight="1" outlineLevel="1">
      <c r="A5" s="52">
        <f aca="true" t="shared" si="1" ref="A5:A52">A4+1</f>
        <v>3</v>
      </c>
      <c r="B5" s="52" t="str">
        <f>IF(ISERROR(VLOOKUP($A$56*100+$A5,Адм!$A$3:$D$105,4,FALSE)),"",VLOOKUP($A$56*100+$A5,Адм!$A$3:$D$105,4))</f>
        <v>Заячье-Холмское СП</v>
      </c>
      <c r="C5" s="52" t="str">
        <f>VLOOKUP(A5*100,Адм!$A$3:$F$105,6)</f>
        <v>Брейтовский муниципальный район</v>
      </c>
      <c r="D5" s="52"/>
      <c r="E5" s="52"/>
      <c r="F5" s="52"/>
      <c r="G5" s="52" t="s">
        <v>24</v>
      </c>
      <c r="H5" s="52"/>
      <c r="I5" s="52"/>
      <c r="J5" s="52"/>
      <c r="K5" s="52"/>
      <c r="L5" s="52"/>
      <c r="M5" s="73" t="s">
        <v>31</v>
      </c>
      <c r="N5" s="73"/>
      <c r="O5" s="73" t="s">
        <v>31</v>
      </c>
      <c r="P5" s="73" t="s">
        <v>35</v>
      </c>
      <c r="Q5" s="73" t="s">
        <v>643</v>
      </c>
      <c r="R5" s="73" t="s">
        <v>638</v>
      </c>
      <c r="S5" s="73" t="s">
        <v>649</v>
      </c>
      <c r="T5" s="56" t="s">
        <v>619</v>
      </c>
      <c r="U5" s="56"/>
      <c r="V5" s="56"/>
      <c r="W5" s="56"/>
      <c r="X5" s="56"/>
      <c r="Y5" s="56"/>
      <c r="Z5" s="52"/>
      <c r="AA5" s="52"/>
      <c r="AB5" s="74"/>
      <c r="AC5" s="52"/>
      <c r="AD5" s="52"/>
      <c r="AE5" s="52"/>
      <c r="AF5" s="52"/>
      <c r="AG5" s="52" t="str">
        <f ca="1">IF($A5&gt;$AG$57,"",OFFSET(Окк_Тепло!$A$4,$AG$56-1+($A5-1),0))</f>
        <v>ГУП санаторий-профилакторий "Сосновый бор"</v>
      </c>
      <c r="AH5" s="52"/>
      <c r="AI5" s="42" t="s">
        <v>12</v>
      </c>
      <c r="AJ5" s="52"/>
      <c r="AK5" s="52"/>
      <c r="AL5" s="52"/>
      <c r="AM5" s="52"/>
      <c r="AN5" s="52" t="str">
        <f ca="1">IF($A5&gt;$AG$57,"",OFFSET(Окк_Тепло!$A$4,$AG$56-1+($A5-1),0))</f>
        <v>ГУП санаторий-профилакторий "Сосновый бор"</v>
      </c>
      <c r="AO5" s="52" t="str">
        <f ca="1">IF($A5&gt;$AG$57,"",OFFSET(Окк_Тепло!$A$4,$AG$56-1+($A5-1),0))</f>
        <v>ГУП санаторий-профилакторий "Сосновый бор"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1:51" s="72" customFormat="1" ht="60" customHeight="1" outlineLevel="1">
      <c r="A6" s="52">
        <f t="shared" si="1"/>
        <v>4</v>
      </c>
      <c r="B6" s="52" t="str">
        <f>IF(ISERROR(VLOOKUP($A$56*100+$A6,Адм!$A$3:$D$105,4,FALSE)),"",VLOOKUP($A$56*100+$A6,Адм!$A$3:$D$105,4))</f>
        <v>Митинское СП</v>
      </c>
      <c r="C6" s="52" t="str">
        <f>VLOOKUP(A6*100,Адм!$A$3:$F$105,6)</f>
        <v>Гаврилов-Ямский муниципальный район</v>
      </c>
      <c r="D6" s="52"/>
      <c r="E6" s="52"/>
      <c r="F6" s="52"/>
      <c r="G6" s="52" t="s">
        <v>623</v>
      </c>
      <c r="H6" s="52"/>
      <c r="I6" s="52"/>
      <c r="J6" s="52"/>
      <c r="K6" s="52"/>
      <c r="L6" s="52"/>
      <c r="M6" s="73" t="s">
        <v>32</v>
      </c>
      <c r="N6" s="73"/>
      <c r="O6" s="73" t="s">
        <v>32</v>
      </c>
      <c r="P6" s="73" t="s">
        <v>36</v>
      </c>
      <c r="Q6" s="73" t="s">
        <v>640</v>
      </c>
      <c r="R6" s="73" t="s">
        <v>639</v>
      </c>
      <c r="S6" s="73"/>
      <c r="T6" s="56" t="s">
        <v>620</v>
      </c>
      <c r="U6" s="56"/>
      <c r="V6" s="56"/>
      <c r="W6" s="56"/>
      <c r="X6" s="56"/>
      <c r="Y6" s="56"/>
      <c r="Z6" s="52"/>
      <c r="AA6" s="52"/>
      <c r="AB6" s="74"/>
      <c r="AC6" s="52"/>
      <c r="AD6" s="52"/>
      <c r="AE6" s="52"/>
      <c r="AF6" s="52"/>
      <c r="AG6" s="52" t="str">
        <f ca="1">IF($A6&gt;$AG$57,"",OFFSET(Окк_Тепло!$A$4,$AG$56-1+($A6-1),0))</f>
        <v>Шопшинское МП ЖКХ</v>
      </c>
      <c r="AH6" s="52"/>
      <c r="AI6" s="42" t="s">
        <v>13</v>
      </c>
      <c r="AJ6" s="52"/>
      <c r="AK6" s="52"/>
      <c r="AL6" s="52"/>
      <c r="AM6" s="52"/>
      <c r="AN6" s="52" t="str">
        <f ca="1">IF($A6&gt;$AG$57,"",OFFSET(Окк_Тепло!$A$4,$AG$56-1+($A6-1),0))</f>
        <v>Шопшинское МП ЖКХ</v>
      </c>
      <c r="AO6" s="52" t="str">
        <f ca="1">IF($A6&gt;$AG$57,"",OFFSET(Окк_Тепло!$A$4,$AG$56-1+($A6-1),0))</f>
        <v>Шопшинское МП ЖКХ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s="72" customFormat="1" ht="15" customHeight="1" outlineLevel="1">
      <c r="A7" s="52">
        <f t="shared" si="1"/>
        <v>5</v>
      </c>
      <c r="B7" s="52" t="str">
        <f>IF(ISERROR(VLOOKUP($A$56*100+$A7,Адм!$A$3:$D$105,4,FALSE)),"",VLOOKUP($A$56*100+$A7,Адм!$A$3:$D$105,4))</f>
        <v>Шопшинское СП</v>
      </c>
      <c r="C7" s="52" t="str">
        <f>VLOOKUP(A7*100,Адм!$A$3:$F$105,6)</f>
        <v>Даниловский муниципальный район</v>
      </c>
      <c r="D7" s="52"/>
      <c r="E7" s="52"/>
      <c r="F7" s="52"/>
      <c r="G7" s="52"/>
      <c r="H7" s="52"/>
      <c r="I7" s="52"/>
      <c r="J7" s="52"/>
      <c r="K7" s="52"/>
      <c r="L7" s="52"/>
      <c r="M7" s="73" t="s">
        <v>29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52"/>
      <c r="AA7" s="52"/>
      <c r="AB7" s="74"/>
      <c r="AC7" s="52"/>
      <c r="AD7" s="52"/>
      <c r="AE7" s="52"/>
      <c r="AF7" s="52"/>
      <c r="AG7" s="52" t="str">
        <f ca="1">IF($A7&gt;$AG$57,"",OFFSET(Окк_Тепло!$A$4,$AG$56-1+($A7-1),0))</f>
        <v>ОАО "Гаврилов-Ямский машиностроительный завод "Агат"</v>
      </c>
      <c r="AH7" s="52"/>
      <c r="AI7" s="52"/>
      <c r="AJ7" s="52"/>
      <c r="AK7" s="52"/>
      <c r="AL7" s="52"/>
      <c r="AM7" s="52"/>
      <c r="AN7" s="52" t="str">
        <f ca="1">IF($A7&gt;$AG$57,"",OFFSET(Окк_Тепло!$A$4,$AG$56-1+($A7-1),0))</f>
        <v>ОАО "Гаврилов-Ямский машиностроительный завод "Агат"</v>
      </c>
      <c r="AO7" s="52" t="str">
        <f ca="1">IF($A7&gt;$AG$57,"",OFFSET(Окк_Тепло!$A$4,$AG$56-1+($A7-1),0))</f>
        <v>ОАО "Гаврилов-Ямский машиностроительный завод "Агат"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s="72" customFormat="1" ht="14.25" customHeight="1" outlineLevel="1">
      <c r="A8" s="52">
        <f t="shared" si="1"/>
        <v>6</v>
      </c>
      <c r="B8" s="52">
        <f>IF(ISERROR(VLOOKUP($A$56*100+$A8,Адм!$A$3:$D$105,4,FALSE)),"",VLOOKUP($A$56*100+$A8,Адм!$A$3:$D$105,4))</f>
      </c>
      <c r="C8" s="52" t="str">
        <f>VLOOKUP(A8*100,Адм!$A$3:$F$105,6)</f>
        <v>Любимский муниципальный район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73"/>
      <c r="T8" s="73"/>
      <c r="U8" s="73"/>
      <c r="V8" s="73"/>
      <c r="W8" s="73"/>
      <c r="X8" s="73"/>
      <c r="Y8" s="73"/>
      <c r="Z8" s="52"/>
      <c r="AA8" s="52"/>
      <c r="AB8" s="74"/>
      <c r="AC8" s="52"/>
      <c r="AD8" s="52"/>
      <c r="AE8" s="52"/>
      <c r="AF8" s="52"/>
      <c r="AG8" s="52" t="str">
        <f ca="1">IF($A8&gt;$AG$57,"",OFFSET(Окк_Тепло!$A$4,$AG$56-1+($A8-1),0))</f>
        <v>Великосельское МП ЖКХ</v>
      </c>
      <c r="AH8" s="52"/>
      <c r="AI8" s="52"/>
      <c r="AJ8" s="52"/>
      <c r="AK8" s="52"/>
      <c r="AL8" s="52"/>
      <c r="AM8" s="52"/>
      <c r="AN8" s="52" t="str">
        <f ca="1">IF($A8&gt;$AG$57,"",OFFSET(Окк_Тепло!$A$4,$AG$56-1+($A8-1),0))</f>
        <v>Великосельское МП ЖКХ</v>
      </c>
      <c r="AO8" s="52" t="str">
        <f ca="1">IF($A8&gt;$AG$57,"",OFFSET(Окк_Тепло!$A$4,$AG$56-1+($A8-1),0))</f>
        <v>Великосельское МП ЖКХ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s="72" customFormat="1" ht="15" customHeight="1" outlineLevel="1">
      <c r="A9" s="52">
        <f t="shared" si="1"/>
        <v>7</v>
      </c>
      <c r="B9" s="52">
        <f>IF(ISERROR(VLOOKUP($A$56*100+$A9,Адм!$A$3:$D$105,4,FALSE)),"",VLOOKUP($A$56*100+$A9,Адм!$A$3:$D$105,4))</f>
      </c>
      <c r="C9" s="52" t="str">
        <f>VLOOKUP(A9*100,Адм!$A$3:$F$105,6)</f>
        <v>Мышкинский муниципальный район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73"/>
      <c r="T9" s="73"/>
      <c r="U9" s="73"/>
      <c r="V9" s="73"/>
      <c r="W9" s="73"/>
      <c r="X9" s="73"/>
      <c r="Y9" s="73"/>
      <c r="Z9" s="52"/>
      <c r="AA9" s="52"/>
      <c r="AB9" s="74"/>
      <c r="AC9" s="52"/>
      <c r="AD9" s="52"/>
      <c r="AE9" s="52"/>
      <c r="AF9" s="52"/>
      <c r="AG9" s="52" t="str">
        <f ca="1">IF($A9&gt;$AG$57,"",OFFSET(Окк_Тепло!$A$4,$AG$56-1+($A9-1),0))</f>
        <v>СПК "Новая жизнь"</v>
      </c>
      <c r="AH9" s="52"/>
      <c r="AI9" s="52"/>
      <c r="AJ9" s="52"/>
      <c r="AK9" s="52"/>
      <c r="AL9" s="52"/>
      <c r="AM9" s="52"/>
      <c r="AN9" s="52" t="str">
        <f ca="1">IF($A9&gt;$AG$57,"",OFFSET(Окк_Тепло!$A$4,$AG$56-1+($A9-1),0))</f>
        <v>СПК "Новая жизнь"</v>
      </c>
      <c r="AO9" s="52" t="str">
        <f ca="1">IF($A9&gt;$AG$57,"",OFFSET(Окк_Тепло!$A$4,$AG$56-1+($A9-1),0))</f>
        <v>СПК "Новая жизнь"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1" s="72" customFormat="1" ht="15" customHeight="1" outlineLevel="1">
      <c r="A10" s="52">
        <f t="shared" si="1"/>
        <v>8</v>
      </c>
      <c r="B10" s="52">
        <f>IF(ISERROR(VLOOKUP($A$56*100+$A10,Адм!$A$3:$D$105,4,FALSE)),"",VLOOKUP($A$56*100+$A10,Адм!$A$3:$D$105,4))</f>
      </c>
      <c r="C10" s="52" t="str">
        <f>VLOOKUP(A10*100,Адм!$A$3:$F$105,6)</f>
        <v>Некоузский муниципальный район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73"/>
      <c r="T10" s="73"/>
      <c r="U10" s="73"/>
      <c r="V10" s="73"/>
      <c r="W10" s="73"/>
      <c r="X10" s="73"/>
      <c r="Y10" s="73"/>
      <c r="Z10" s="52"/>
      <c r="AA10" s="52"/>
      <c r="AB10" s="74"/>
      <c r="AC10" s="52"/>
      <c r="AD10" s="52"/>
      <c r="AE10" s="52"/>
      <c r="AF10" s="52"/>
      <c r="AG10" s="52" t="str">
        <f ca="1">IF($A10&gt;$AG$57,"",OFFSET(Окк_Тепло!$A$4,$AG$56-1+($A10-1),0))</f>
        <v>МУП "Обслуживание систем и коммуникаций Заячье-Холмского сельского поселения"</v>
      </c>
      <c r="AH10" s="52"/>
      <c r="AI10" s="52"/>
      <c r="AJ10" s="52"/>
      <c r="AK10" s="52"/>
      <c r="AL10" s="52"/>
      <c r="AM10" s="52"/>
      <c r="AN10" s="52" t="str">
        <f ca="1">IF($A10&gt;$AG$57,"",OFFSET(Окк_Тепло!$A$4,$AG$56-1+($A10-1),0))</f>
        <v>МУП "Обслуживание систем и коммуникаций Заячье-Холмского сельского поселения"</v>
      </c>
      <c r="AO10" s="52" t="str">
        <f ca="1">IF($A10&gt;$AG$57,"",OFFSET(Окк_Тепло!$A$4,$AG$56-1+($A10-1),0))</f>
        <v>МУП "Обслуживание систем и коммуникаций Заячье-Холмского сельского поселения"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1:51" s="72" customFormat="1" ht="15" customHeight="1" outlineLevel="1">
      <c r="A11" s="52">
        <f t="shared" si="1"/>
        <v>9</v>
      </c>
      <c r="B11" s="52">
        <f>IF(ISERROR(VLOOKUP($A$56*100+$A11,Адм!$A$3:$D$105,4,FALSE)),"",VLOOKUP($A$56*100+$A11,Адм!$A$3:$D$105,4))</f>
      </c>
      <c r="C11" s="52" t="str">
        <f>VLOOKUP(A11*100,Адм!$A$3:$F$105,6)</f>
        <v>Некрасовский муниципальный район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73"/>
      <c r="T11" s="73"/>
      <c r="U11" s="73"/>
      <c r="V11" s="73"/>
      <c r="W11" s="73"/>
      <c r="X11" s="73"/>
      <c r="Y11" s="73"/>
      <c r="Z11" s="52"/>
      <c r="AA11" s="52"/>
      <c r="AB11" s="74"/>
      <c r="AC11" s="52"/>
      <c r="AD11" s="52"/>
      <c r="AE11" s="52"/>
      <c r="AF11" s="52"/>
      <c r="AG11" s="52" t="str">
        <f ca="1">IF($A11&gt;$AG$57,"",OFFSET(Окк_Тепло!$A$4,$AG$56-1+($A11-1),0))</f>
        <v>СПК "Нива"</v>
      </c>
      <c r="AH11" s="52"/>
      <c r="AI11" s="52"/>
      <c r="AJ11" s="52"/>
      <c r="AK11" s="52"/>
      <c r="AL11" s="52"/>
      <c r="AM11" s="52"/>
      <c r="AN11" s="52" t="str">
        <f ca="1">IF($A11&gt;$AG$57,"",OFFSET(Окк_Тепло!$A$4,$AG$56-1+($A11-1),0))</f>
        <v>СПК "Нива"</v>
      </c>
      <c r="AO11" s="52" t="str">
        <f ca="1">IF($A11&gt;$AG$57,"",OFFSET(Окк_Тепло!$A$4,$AG$56-1+($A11-1),0))</f>
        <v>СПК "Нива"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1:51" s="72" customFormat="1" ht="15" customHeight="1" outlineLevel="1">
      <c r="A12" s="52">
        <f t="shared" si="1"/>
        <v>10</v>
      </c>
      <c r="B12" s="52">
        <f>IF(ISERROR(VLOOKUP($A$56*100+$A12,Адм!$A$3:$D$105,4,FALSE)),"",VLOOKUP($A$56*100+$A12,Адм!$A$3:$D$105,4))</f>
      </c>
      <c r="C12" s="52" t="str">
        <f>VLOOKUP(A12*100,Адм!$A$3:$F$105,6)</f>
        <v>Первомайский муниципальный район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73"/>
      <c r="T12" s="73"/>
      <c r="U12" s="73"/>
      <c r="V12" s="73"/>
      <c r="W12" s="73"/>
      <c r="X12" s="73"/>
      <c r="Y12" s="73"/>
      <c r="Z12" s="52"/>
      <c r="AA12" s="52"/>
      <c r="AB12" s="74"/>
      <c r="AC12" s="52"/>
      <c r="AD12" s="52"/>
      <c r="AE12" s="52"/>
      <c r="AF12" s="52"/>
      <c r="AG12" s="52" t="str">
        <f ca="1">IF($A12&gt;$AG$57,"",OFFSET(Окк_Тепло!$A$4,$AG$56-1+($A12-1),0))</f>
        <v>ООО "Спецавтохозяйство"</v>
      </c>
      <c r="AH12" s="52"/>
      <c r="AI12" s="52"/>
      <c r="AJ12" s="52"/>
      <c r="AK12" s="52"/>
      <c r="AL12" s="52"/>
      <c r="AM12" s="52"/>
      <c r="AN12" s="52" t="str">
        <f ca="1">IF($A12&gt;$AG$57,"",OFFSET(Окк_Тепло!$A$4,$AG$56-1+($A12-1),0))</f>
        <v>ООО "Спецавтохозяйство"</v>
      </c>
      <c r="AO12" s="52" t="str">
        <f ca="1">IF($A12&gt;$AG$57,"",OFFSET(Окк_Тепло!$A$4,$AG$56-1+($A12-1),0))</f>
        <v>ООО "Спецавтохозяйство"</v>
      </c>
      <c r="AP12" s="52"/>
      <c r="AQ12" s="52"/>
      <c r="AR12" s="52"/>
      <c r="AS12" s="52"/>
      <c r="AT12" s="52"/>
      <c r="AU12" s="52"/>
      <c r="AV12" s="52"/>
      <c r="AW12" s="52"/>
      <c r="AX12" s="52"/>
      <c r="AY12" s="52"/>
    </row>
    <row r="13" spans="1:51" s="72" customFormat="1" ht="15" customHeight="1" outlineLevel="1">
      <c r="A13" s="52">
        <f t="shared" si="1"/>
        <v>11</v>
      </c>
      <c r="B13" s="52">
        <f>IF(ISERROR(VLOOKUP($A$56*100+$A13,Адм!$A$3:$D$105,4,FALSE)),"",VLOOKUP($A$56*100+$A13,Адм!$A$3:$D$105,4))</f>
      </c>
      <c r="C13" s="52" t="str">
        <f>VLOOKUP(A13*100,Адм!$A$3:$F$105,6)</f>
        <v>Городской округ Переславль-Залесский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73"/>
      <c r="T13" s="73"/>
      <c r="U13" s="73"/>
      <c r="V13" s="73"/>
      <c r="W13" s="73"/>
      <c r="X13" s="73"/>
      <c r="Y13" s="73"/>
      <c r="Z13" s="52"/>
      <c r="AA13" s="52"/>
      <c r="AB13" s="74"/>
      <c r="AC13" s="52"/>
      <c r="AD13" s="52"/>
      <c r="AE13" s="52"/>
      <c r="AF13" s="52"/>
      <c r="AG13" s="52" t="str">
        <f ca="1">IF($A13&gt;$AG$57,"",OFFSET(Окк_Тепло!$A$4,$AG$56-1+($A13-1),0))</f>
        <v>ОАО "Ресурс"</v>
      </c>
      <c r="AH13" s="52"/>
      <c r="AI13" s="52"/>
      <c r="AJ13" s="52"/>
      <c r="AK13" s="52"/>
      <c r="AL13" s="52"/>
      <c r="AM13" s="52"/>
      <c r="AN13" s="52" t="str">
        <f ca="1">IF($A13&gt;$AG$57,"",OFFSET(Окк_Тепло!$A$4,$AG$56-1+($A13-1),0))</f>
        <v>ОАО "Ресурс"</v>
      </c>
      <c r="AO13" s="52" t="str">
        <f ca="1">IF($A13&gt;$AG$57,"",OFFSET(Окк_Тепло!$A$4,$AG$56-1+($A13-1),0))</f>
        <v>ОАО "Ресурс"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</row>
    <row r="14" spans="1:51" s="72" customFormat="1" ht="15" customHeight="1" outlineLevel="1">
      <c r="A14" s="52">
        <f t="shared" si="1"/>
        <v>12</v>
      </c>
      <c r="B14" s="52">
        <f>IF(ISERROR(VLOOKUP($A$56*100+$A14,Адм!$A$3:$D$105,4,FALSE)),"",VLOOKUP($A$56*100+$A14,Адм!$A$3:$D$105,4))</f>
      </c>
      <c r="C14" s="52" t="str">
        <f>VLOOKUP(A14*100,Адм!$A$3:$F$105,6)</f>
        <v>Переславский муниципальный район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73"/>
      <c r="T14" s="73"/>
      <c r="U14" s="73"/>
      <c r="V14" s="73"/>
      <c r="W14" s="73"/>
      <c r="X14" s="73"/>
      <c r="Y14" s="73"/>
      <c r="Z14" s="52"/>
      <c r="AA14" s="52"/>
      <c r="AB14" s="74"/>
      <c r="AC14" s="52"/>
      <c r="AD14" s="52"/>
      <c r="AE14" s="52"/>
      <c r="AF14" s="52"/>
      <c r="AG14" s="52" t="str">
        <f ca="1">IF($A14&gt;$AG$57,"",OFFSET(Окк_Тепло!$A$4,$AG$56-1+($A14-1),0))</f>
        <v>Ярославский филиал ОАО "Ростелеком"</v>
      </c>
      <c r="AH14" s="52"/>
      <c r="AI14" s="52"/>
      <c r="AJ14" s="52"/>
      <c r="AK14" s="52"/>
      <c r="AL14" s="52"/>
      <c r="AM14" s="52"/>
      <c r="AN14" s="52" t="str">
        <f ca="1">IF($A14&gt;$AG$57,"",OFFSET(Окк_Тепло!$A$4,$AG$56-1+($A14-1),0))</f>
        <v>Ярославский филиал ОАО "Ростелеком"</v>
      </c>
      <c r="AO14" s="52" t="str">
        <f ca="1">IF($A14&gt;$AG$57,"",OFFSET(Окк_Тепло!$A$4,$AG$56-1+($A14-1),0))</f>
        <v>Ярославский филиал ОАО "Ростелеком"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51" s="72" customFormat="1" ht="15" customHeight="1" outlineLevel="1">
      <c r="A15" s="52">
        <f t="shared" si="1"/>
        <v>13</v>
      </c>
      <c r="B15" s="52">
        <f>IF(ISERROR(VLOOKUP($A$56*100+$A15,Адм!$A$3:$D$105,4,FALSE)),"",VLOOKUP($A$56*100+$A15,Адм!$A$3:$D$105,4))</f>
      </c>
      <c r="C15" s="52" t="str">
        <f>VLOOKUP(A15*100,Адм!$A$3:$F$105,6)</f>
        <v>Пошехонский муниципальный район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73"/>
      <c r="T15" s="73"/>
      <c r="U15" s="73"/>
      <c r="V15" s="73"/>
      <c r="W15" s="73"/>
      <c r="X15" s="73"/>
      <c r="Y15" s="73"/>
      <c r="Z15" s="52"/>
      <c r="AA15" s="52"/>
      <c r="AB15" s="74"/>
      <c r="AC15" s="52"/>
      <c r="AD15" s="52"/>
      <c r="AE15" s="52"/>
      <c r="AF15" s="52"/>
      <c r="AG15" s="52">
        <f ca="1">IF($A15&gt;$AG$57,"",OFFSET(Окк_Тепло!$A$4,$AG$56-1+($A15-1),0))</f>
      </c>
      <c r="AH15" s="52"/>
      <c r="AI15" s="52"/>
      <c r="AJ15" s="52"/>
      <c r="AK15" s="52"/>
      <c r="AL15" s="52"/>
      <c r="AM15" s="52"/>
      <c r="AN15" s="52">
        <f ca="1">IF($A15&gt;$AG$57,"",OFFSET(Окк_Тепло!$A$4,$AG$56-1+($A15-1),0))</f>
      </c>
      <c r="AO15" s="52">
        <f ca="1">IF($A15&gt;$AG$57,"",OFFSET(Окк_Тепло!$A$4,$AG$56-1+($A15-1),0))</f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</row>
    <row r="16" spans="1:51" s="72" customFormat="1" ht="15" customHeight="1" outlineLevel="1">
      <c r="A16" s="52">
        <f t="shared" si="1"/>
        <v>14</v>
      </c>
      <c r="B16" s="52">
        <f>IF(ISERROR(VLOOKUP($A$56*100+$A16,Адм!$A$3:$D$105,4,FALSE)),"",VLOOKUP($A$56*100+$A16,Адм!$A$3:$D$105,4))</f>
      </c>
      <c r="C16" s="52" t="str">
        <f>VLOOKUP(A16*100,Адм!$A$3:$F$105,6)</f>
        <v>Ростовский муниципальный район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73"/>
      <c r="T16" s="73"/>
      <c r="U16" s="73"/>
      <c r="V16" s="73"/>
      <c r="W16" s="73"/>
      <c r="X16" s="73"/>
      <c r="Y16" s="73"/>
      <c r="Z16" s="52"/>
      <c r="AA16" s="52"/>
      <c r="AB16" s="74"/>
      <c r="AC16" s="52"/>
      <c r="AD16" s="52"/>
      <c r="AE16" s="52"/>
      <c r="AF16" s="52"/>
      <c r="AG16" s="52">
        <f ca="1">IF($A16&gt;$AG$57,"",OFFSET(Окк_Тепло!$A$4,$AG$56-1+($A16-1),0))</f>
      </c>
      <c r="AH16" s="52"/>
      <c r="AI16" s="52"/>
      <c r="AJ16" s="52"/>
      <c r="AK16" s="52"/>
      <c r="AL16" s="52"/>
      <c r="AM16" s="52"/>
      <c r="AN16" s="52">
        <f ca="1">IF($A16&gt;$AG$57,"",OFFSET(Окк_Тепло!$A$4,$AG$56-1+($A16-1),0))</f>
      </c>
      <c r="AO16" s="52">
        <f ca="1">IF($A16&gt;$AG$57,"",OFFSET(Окк_Тепло!$A$4,$AG$56-1+($A16-1),0))</f>
      </c>
      <c r="AP16" s="52"/>
      <c r="AQ16" s="52"/>
      <c r="AR16" s="52"/>
      <c r="AS16" s="52"/>
      <c r="AT16" s="52"/>
      <c r="AU16" s="52"/>
      <c r="AV16" s="52"/>
      <c r="AW16" s="52"/>
      <c r="AX16" s="52"/>
      <c r="AY16" s="52"/>
    </row>
    <row r="17" spans="1:51" s="72" customFormat="1" ht="15" customHeight="1" outlineLevel="1">
      <c r="A17" s="52">
        <f t="shared" si="1"/>
        <v>15</v>
      </c>
      <c r="B17" s="52">
        <f>IF(ISERROR(VLOOKUP($A$56*100+$A17,Адм!$A$3:$D$105,4,FALSE)),"",VLOOKUP($A$56*100+$A17,Адм!$A$3:$D$105,4))</f>
      </c>
      <c r="C17" s="52" t="str">
        <f>VLOOKUP(A17*100,Адм!$A$3:$F$105,6)</f>
        <v>Городской округ Рыбинск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73"/>
      <c r="T17" s="73"/>
      <c r="U17" s="73"/>
      <c r="V17" s="73"/>
      <c r="W17" s="73"/>
      <c r="X17" s="73"/>
      <c r="Y17" s="73"/>
      <c r="Z17" s="52"/>
      <c r="AA17" s="52"/>
      <c r="AB17" s="74"/>
      <c r="AC17" s="52"/>
      <c r="AD17" s="52"/>
      <c r="AE17" s="52"/>
      <c r="AF17" s="52"/>
      <c r="AG17" s="52">
        <f ca="1">IF($A17&gt;$AG$57,"",OFFSET(Окк_Тепло!$A$4,$AG$56-1+($A17-1),0))</f>
      </c>
      <c r="AH17" s="52"/>
      <c r="AI17" s="52"/>
      <c r="AJ17" s="52"/>
      <c r="AK17" s="52"/>
      <c r="AL17" s="52"/>
      <c r="AM17" s="52"/>
      <c r="AN17" s="52">
        <f ca="1">IF($A17&gt;$AG$57,"",OFFSET(Окк_Тепло!$A$4,$AG$56-1+($A17-1),0))</f>
      </c>
      <c r="AO17" s="52">
        <f ca="1">IF($A17&gt;$AG$57,"",OFFSET(Окк_Тепло!$A$4,$AG$56-1+($A17-1),0))</f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/>
    </row>
    <row r="18" spans="1:51" s="72" customFormat="1" ht="15" customHeight="1" outlineLevel="1">
      <c r="A18" s="52">
        <f t="shared" si="1"/>
        <v>16</v>
      </c>
      <c r="B18" s="52">
        <f>IF(ISERROR(VLOOKUP($A$56*100+$A18,Адм!$A$3:$D$105,4,FALSE)),"",VLOOKUP($A$56*100+$A18,Адм!$A$3:$D$105,4))</f>
      </c>
      <c r="C18" s="52" t="str">
        <f>VLOOKUP(A18*100,Адм!$A$3:$F$105,6)</f>
        <v>Рыбинский муниципальный район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73"/>
      <c r="T18" s="73"/>
      <c r="U18" s="73"/>
      <c r="V18" s="73"/>
      <c r="W18" s="73"/>
      <c r="X18" s="73"/>
      <c r="Y18" s="73"/>
      <c r="Z18" s="52"/>
      <c r="AA18" s="52"/>
      <c r="AB18" s="74"/>
      <c r="AC18" s="52"/>
      <c r="AD18" s="52"/>
      <c r="AE18" s="52"/>
      <c r="AF18" s="52"/>
      <c r="AG18" s="52">
        <f ca="1">IF($A18&gt;$AG$57,"",OFFSET(Окк_Тепло!$A$4,$AG$56-1+($A18-1),0))</f>
      </c>
      <c r="AH18" s="52"/>
      <c r="AI18" s="52"/>
      <c r="AJ18" s="52"/>
      <c r="AK18" s="52"/>
      <c r="AL18" s="52"/>
      <c r="AM18" s="52"/>
      <c r="AN18" s="52">
        <f ca="1">IF($A18&gt;$AG$57,"",OFFSET(Окк_Тепло!$A$4,$AG$56-1+($A18-1),0))</f>
      </c>
      <c r="AO18" s="52">
        <f ca="1">IF($A18&gt;$AG$57,"",OFFSET(Окк_Тепло!$A$4,$AG$56-1+($A18-1),0))</f>
      </c>
      <c r="AP18" s="52"/>
      <c r="AQ18" s="52"/>
      <c r="AR18" s="52"/>
      <c r="AS18" s="52"/>
      <c r="AT18" s="52"/>
      <c r="AU18" s="52"/>
      <c r="AV18" s="52"/>
      <c r="AW18" s="52"/>
      <c r="AX18" s="52"/>
      <c r="AY18" s="52"/>
    </row>
    <row r="19" spans="1:51" s="72" customFormat="1" ht="15" customHeight="1" outlineLevel="1">
      <c r="A19" s="52">
        <f t="shared" si="1"/>
        <v>17</v>
      </c>
      <c r="B19" s="52">
        <f>IF(ISERROR(VLOOKUP($A$56*100+$A19,Адм!$A$3:$D$105,4,FALSE)),"",VLOOKUP($A$56*100+$A19,Адм!$A$3:$D$105,4))</f>
      </c>
      <c r="C19" s="52" t="str">
        <f>VLOOKUP(A19*100,Адм!$A$3:$F$105,6)</f>
        <v>Тутаевский муниципальный район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73"/>
      <c r="T19" s="73"/>
      <c r="U19" s="73"/>
      <c r="V19" s="73"/>
      <c r="W19" s="73"/>
      <c r="X19" s="73"/>
      <c r="Y19" s="73"/>
      <c r="Z19" s="52"/>
      <c r="AA19" s="52"/>
      <c r="AB19" s="74"/>
      <c r="AC19" s="52"/>
      <c r="AD19" s="52"/>
      <c r="AE19" s="52"/>
      <c r="AF19" s="52"/>
      <c r="AG19" s="52">
        <f ca="1">IF($A19&gt;$AG$57,"",OFFSET(Окк_Тепло!$A$4,$AG$56-1+($A19-1),0))</f>
      </c>
      <c r="AH19" s="52"/>
      <c r="AI19" s="52"/>
      <c r="AJ19" s="52"/>
      <c r="AK19" s="52"/>
      <c r="AL19" s="52"/>
      <c r="AM19" s="52"/>
      <c r="AN19" s="52">
        <f ca="1">IF($A19&gt;$AG$57,"",OFFSET(Окк_Тепло!$A$4,$AG$56-1+($A19-1),0))</f>
      </c>
      <c r="AO19" s="52">
        <f ca="1">IF($A19&gt;$AG$57,"",OFFSET(Окк_Тепло!$A$4,$AG$56-1+($A19-1),0))</f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1" s="72" customFormat="1" ht="15" customHeight="1" outlineLevel="1">
      <c r="A20" s="52">
        <f t="shared" si="1"/>
        <v>18</v>
      </c>
      <c r="B20" s="52">
        <f>IF(ISERROR(VLOOKUP($A$56*100+$A20,Адм!$A$3:$D$105,4,FALSE)),"",VLOOKUP($A$56*100+$A20,Адм!$A$3:$D$105,4))</f>
      </c>
      <c r="C20" s="52" t="str">
        <f>VLOOKUP(A20*100,Адм!$A$3:$F$105,6)</f>
        <v>Угличский муниципальный район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73"/>
      <c r="T20" s="73"/>
      <c r="U20" s="73"/>
      <c r="V20" s="73"/>
      <c r="W20" s="73"/>
      <c r="X20" s="73"/>
      <c r="Y20" s="73"/>
      <c r="Z20" s="52"/>
      <c r="AA20" s="52"/>
      <c r="AB20" s="74"/>
      <c r="AC20" s="52"/>
      <c r="AD20" s="52"/>
      <c r="AE20" s="52"/>
      <c r="AF20" s="52"/>
      <c r="AG20" s="52">
        <f ca="1">IF($A20&gt;$AG$57,"",OFFSET(Окк_Тепло!$A$4,$AG$56-1+($A20-1),0))</f>
      </c>
      <c r="AH20" s="52"/>
      <c r="AI20" s="52"/>
      <c r="AJ20" s="52"/>
      <c r="AK20" s="52"/>
      <c r="AL20" s="52"/>
      <c r="AM20" s="52"/>
      <c r="AN20" s="52">
        <f ca="1">IF($A20&gt;$AG$57,"",OFFSET(Окк_Тепло!$A$4,$AG$56-1+($A20-1),0))</f>
      </c>
      <c r="AO20" s="52">
        <f ca="1">IF($A20&gt;$AG$57,"",OFFSET(Окк_Тепло!$A$4,$AG$56-1+($A20-1),0))</f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</row>
    <row r="21" spans="1:51" s="72" customFormat="1" ht="15" customHeight="1" outlineLevel="1">
      <c r="A21" s="52">
        <f>A20+1</f>
        <v>19</v>
      </c>
      <c r="B21" s="52">
        <f>IF(ISERROR(VLOOKUP($A$56*100+$A21,Адм!$A$3:$D$105,4,FALSE)),"",VLOOKUP($A$56*100+$A21,Адм!$A$3:$D$105,4))</f>
      </c>
      <c r="C21" s="52" t="str">
        <f>VLOOKUP(A21*100,Адм!$A$3:$F$105,6)</f>
        <v>Городской округ Ярославль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73"/>
      <c r="T21" s="73"/>
      <c r="U21" s="73"/>
      <c r="V21" s="73"/>
      <c r="W21" s="73"/>
      <c r="X21" s="73"/>
      <c r="Y21" s="73"/>
      <c r="Z21" s="52"/>
      <c r="AA21" s="52"/>
      <c r="AB21" s="74"/>
      <c r="AC21" s="52"/>
      <c r="AD21" s="52"/>
      <c r="AE21" s="52"/>
      <c r="AF21" s="52"/>
      <c r="AG21" s="52">
        <f ca="1">IF($A21&gt;$AG$57,"",OFFSET(Окк_Тепло!$A$4,$AG$56-1+($A21-1),0))</f>
      </c>
      <c r="AH21" s="52"/>
      <c r="AI21" s="52"/>
      <c r="AJ21" s="52"/>
      <c r="AK21" s="52"/>
      <c r="AL21" s="52"/>
      <c r="AM21" s="52"/>
      <c r="AN21" s="52">
        <f ca="1">IF($A21&gt;$AG$57,"",OFFSET(Окк_Тепло!$A$4,$AG$56-1+($A21-1),0))</f>
      </c>
      <c r="AO21" s="52">
        <f ca="1">IF($A21&gt;$AG$57,"",OFFSET(Окк_Тепло!$A$4,$AG$56-1+($A21-1),0))</f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</row>
    <row r="22" spans="1:51" s="72" customFormat="1" ht="15" customHeight="1" outlineLevel="1">
      <c r="A22" s="52">
        <f t="shared" si="1"/>
        <v>20</v>
      </c>
      <c r="B22" s="52">
        <f>IF(ISERROR(VLOOKUP($A$56*100+$A22,Адм!$A$3:$D$105,4,FALSE)),"",VLOOKUP($A$56*100+$A22,Адм!$A$3:$D$105,4))</f>
      </c>
      <c r="C22" s="52" t="str">
        <f>VLOOKUP(A22*100,Адм!$A$3:$F$105,6)</f>
        <v>Ярославский муниципальный район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73"/>
      <c r="T22" s="73"/>
      <c r="U22" s="73"/>
      <c r="V22" s="73"/>
      <c r="W22" s="73"/>
      <c r="X22" s="73"/>
      <c r="Y22" s="73"/>
      <c r="Z22" s="52"/>
      <c r="AA22" s="52"/>
      <c r="AB22" s="74"/>
      <c r="AC22" s="52"/>
      <c r="AD22" s="52"/>
      <c r="AE22" s="52"/>
      <c r="AF22" s="52"/>
      <c r="AG22" s="52">
        <f ca="1">IF($A22&gt;$AG$57,"",OFFSET(Окк_Тепло!$A$4,$AG$56-1+($A22-1),0))</f>
      </c>
      <c r="AH22" s="52"/>
      <c r="AI22" s="52"/>
      <c r="AJ22" s="52"/>
      <c r="AK22" s="52"/>
      <c r="AL22" s="52"/>
      <c r="AM22" s="52"/>
      <c r="AN22" s="52">
        <f ca="1">IF($A22&gt;$AG$57,"",OFFSET(Окк_Тепло!$A$4,$AG$56-1+($A22-1),0))</f>
      </c>
      <c r="AO22" s="52">
        <f ca="1">IF($A22&gt;$AG$57,"",OFFSET(Окк_Тепло!$A$4,$AG$56-1+($A22-1),0))</f>
      </c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1:51" s="72" customFormat="1" ht="15" customHeight="1" outlineLevel="1">
      <c r="A23" s="52">
        <f t="shared" si="1"/>
        <v>21</v>
      </c>
      <c r="B23" s="52">
        <f>IF(ISERROR(VLOOKUP($A$56*100+$A23,Адм!$A$3:$D$105,4,FALSE)),"",VLOOKUP($A$56*100+$A23,Адм!$A$3:$D$105,4))</f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73"/>
      <c r="T23" s="73"/>
      <c r="U23" s="73"/>
      <c r="V23" s="73"/>
      <c r="W23" s="73"/>
      <c r="X23" s="73"/>
      <c r="Y23" s="73"/>
      <c r="Z23" s="52"/>
      <c r="AA23" s="52"/>
      <c r="AB23" s="74"/>
      <c r="AC23" s="52"/>
      <c r="AD23" s="52"/>
      <c r="AE23" s="52"/>
      <c r="AF23" s="52"/>
      <c r="AG23" s="52">
        <f ca="1">IF($A23&gt;$AG$57,"",OFFSET(Окк_Тепло!$A$4,$AG$56-1+($A23-1),0))</f>
      </c>
      <c r="AH23" s="52"/>
      <c r="AI23" s="52"/>
      <c r="AJ23" s="52"/>
      <c r="AK23" s="52"/>
      <c r="AL23" s="52"/>
      <c r="AM23" s="52"/>
      <c r="AN23" s="52">
        <f ca="1">IF($A23&gt;$AG$57,"",OFFSET(Окк_Тепло!$A$4,$AG$56-1+($A23-1),0))</f>
      </c>
      <c r="AO23" s="52">
        <f ca="1">IF($A23&gt;$AG$57,"",OFFSET(Окк_Тепло!$A$4,$AG$56-1+($A23-1),0))</f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</row>
    <row r="24" spans="1:51" s="72" customFormat="1" ht="15" customHeight="1" outlineLevel="1">
      <c r="A24" s="52">
        <f t="shared" si="1"/>
        <v>22</v>
      </c>
      <c r="B24" s="52">
        <f>IF(ISERROR(VLOOKUP($A$56*100+$A24,Адм!$A$3:$D$105,4,FALSE)),"",VLOOKUP($A$56*100+$A24,Адм!$A$3:$D$105,4))</f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73"/>
      <c r="T24" s="73"/>
      <c r="U24" s="73"/>
      <c r="V24" s="73"/>
      <c r="W24" s="73"/>
      <c r="X24" s="73"/>
      <c r="Y24" s="73"/>
      <c r="Z24" s="52"/>
      <c r="AA24" s="52"/>
      <c r="AB24" s="74"/>
      <c r="AC24" s="52"/>
      <c r="AD24" s="52"/>
      <c r="AE24" s="52"/>
      <c r="AF24" s="52"/>
      <c r="AG24" s="52">
        <f ca="1">IF($A24&gt;$AG$57,"",OFFSET(Окк_Тепло!$A$4,$AG$56-1+($A24-1),0))</f>
      </c>
      <c r="AH24" s="52"/>
      <c r="AI24" s="52"/>
      <c r="AJ24" s="52"/>
      <c r="AK24" s="52"/>
      <c r="AL24" s="52"/>
      <c r="AM24" s="52"/>
      <c r="AN24" s="52">
        <f ca="1">IF($A24&gt;$AG$57,"",OFFSET(Окк_Тепло!$A$4,$AG$56-1+($A24-1),0))</f>
      </c>
      <c r="AO24" s="52">
        <f ca="1">IF($A24&gt;$AG$57,"",OFFSET(Окк_Тепло!$A$4,$AG$56-1+($A24-1),0))</f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</row>
    <row r="25" spans="1:51" s="72" customFormat="1" ht="15" customHeight="1" outlineLevel="1">
      <c r="A25" s="52">
        <f t="shared" si="1"/>
        <v>23</v>
      </c>
      <c r="B25" s="52">
        <f>IF(ISERROR(VLOOKUP($A$56*100+$A25,Адм!$A$3:$D$105,4,FALSE)),"",VLOOKUP($A$56*100+$A25,Адм!$A$3:$D$105,4))</f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73"/>
      <c r="T25" s="73"/>
      <c r="U25" s="73"/>
      <c r="V25" s="73"/>
      <c r="W25" s="73"/>
      <c r="X25" s="73"/>
      <c r="Y25" s="73"/>
      <c r="Z25" s="52"/>
      <c r="AA25" s="52"/>
      <c r="AB25" s="74"/>
      <c r="AC25" s="52"/>
      <c r="AD25" s="52"/>
      <c r="AE25" s="52"/>
      <c r="AF25" s="52"/>
      <c r="AG25" s="52">
        <f ca="1">IF($A25&gt;$AG$57,"",OFFSET(Окк_Тепло!$A$4,$AG$56-1+($A25-1),0))</f>
      </c>
      <c r="AH25" s="52"/>
      <c r="AI25" s="52"/>
      <c r="AJ25" s="52"/>
      <c r="AK25" s="52"/>
      <c r="AL25" s="52"/>
      <c r="AM25" s="52"/>
      <c r="AN25" s="52">
        <f ca="1">IF($A25&gt;$AG$57,"",OFFSET(Окк_Тепло!$A$4,$AG$56-1+($A25-1),0))</f>
      </c>
      <c r="AO25" s="52">
        <f ca="1">IF($A25&gt;$AG$57,"",OFFSET(Окк_Тепло!$A$4,$AG$56-1+($A25-1),0))</f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/>
    </row>
    <row r="26" spans="1:51" s="72" customFormat="1" ht="15" customHeight="1" outlineLevel="1">
      <c r="A26" s="52">
        <f t="shared" si="1"/>
        <v>24</v>
      </c>
      <c r="B26" s="52">
        <f>IF(ISERROR(VLOOKUP($A$56*100+$A26,Адм!$A$3:$D$105,4,FALSE)),"",VLOOKUP($A$56*100+$A26,Адм!$A$3:$D$105,4))</f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73"/>
      <c r="T26" s="73"/>
      <c r="U26" s="73"/>
      <c r="V26" s="73"/>
      <c r="W26" s="73"/>
      <c r="X26" s="73"/>
      <c r="Y26" s="73"/>
      <c r="Z26" s="52"/>
      <c r="AA26" s="52"/>
      <c r="AB26" s="74"/>
      <c r="AC26" s="52"/>
      <c r="AD26" s="52"/>
      <c r="AE26" s="52"/>
      <c r="AF26" s="52"/>
      <c r="AG26" s="52">
        <f ca="1">IF($A26&gt;$AG$57,"",OFFSET(Окк_Тепло!$A$4,$AG$56-1+($A26-1),0))</f>
      </c>
      <c r="AH26" s="52"/>
      <c r="AI26" s="52"/>
      <c r="AJ26" s="52"/>
      <c r="AK26" s="52"/>
      <c r="AL26" s="52"/>
      <c r="AM26" s="52"/>
      <c r="AN26" s="52">
        <f ca="1">IF($A26&gt;$AG$57,"",OFFSET(Окк_Тепло!$A$4,$AG$56-1+($A26-1),0))</f>
      </c>
      <c r="AO26" s="52">
        <f ca="1">IF($A26&gt;$AG$57,"",OFFSET(Окк_Тепло!$A$4,$AG$56-1+($A26-1),0))</f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/>
    </row>
    <row r="27" spans="1:51" s="72" customFormat="1" ht="15" customHeight="1" outlineLevel="1">
      <c r="A27" s="52">
        <f t="shared" si="1"/>
        <v>25</v>
      </c>
      <c r="B27" s="52">
        <f>IF(ISERROR(VLOOKUP($A$56*100+$A27,Адм!$A$3:$D$105,4,FALSE)),"",VLOOKUP($A$56*100+$A27,Адм!$A$3:$D$105,4))</f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73"/>
      <c r="T27" s="73"/>
      <c r="U27" s="73"/>
      <c r="V27" s="73"/>
      <c r="W27" s="73"/>
      <c r="X27" s="73"/>
      <c r="Y27" s="73"/>
      <c r="Z27" s="52"/>
      <c r="AA27" s="52"/>
      <c r="AB27" s="74"/>
      <c r="AC27" s="52"/>
      <c r="AD27" s="52"/>
      <c r="AE27" s="52"/>
      <c r="AF27" s="52"/>
      <c r="AG27" s="52">
        <f ca="1">IF($A27&gt;$AG$57,"",OFFSET(Окк_Тепло!$A$4,$AG$56-1+($A27-1),0))</f>
      </c>
      <c r="AH27" s="52"/>
      <c r="AI27" s="52"/>
      <c r="AJ27" s="52"/>
      <c r="AK27" s="52"/>
      <c r="AL27" s="52"/>
      <c r="AM27" s="52"/>
      <c r="AN27" s="52">
        <f ca="1">IF($A27&gt;$AG$57,"",OFFSET(Окк_Тепло!$A$4,$AG$56-1+($A27-1),0))</f>
      </c>
      <c r="AO27" s="52">
        <f ca="1">IF($A27&gt;$AG$57,"",OFFSET(Окк_Тепло!$A$4,$AG$56-1+($A27-1),0))</f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/>
    </row>
    <row r="28" spans="1:51" s="72" customFormat="1" ht="15" customHeight="1" outlineLevel="1">
      <c r="A28" s="52">
        <f t="shared" si="1"/>
        <v>26</v>
      </c>
      <c r="B28" s="52">
        <f>IF(ISERROR(VLOOKUP($A$56*100+$A28,Адм!$A$3:$D$105,4,FALSE)),"",VLOOKUP($A$56*100+$A28,Адм!$A$3:$D$105,4))</f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73"/>
      <c r="T28" s="73"/>
      <c r="U28" s="73"/>
      <c r="V28" s="73"/>
      <c r="W28" s="73"/>
      <c r="X28" s="73"/>
      <c r="Y28" s="73"/>
      <c r="Z28" s="52"/>
      <c r="AA28" s="52"/>
      <c r="AB28" s="74"/>
      <c r="AC28" s="52"/>
      <c r="AD28" s="52"/>
      <c r="AE28" s="52"/>
      <c r="AF28" s="52"/>
      <c r="AG28" s="52">
        <f ca="1">IF($A28&gt;$AG$57,"",OFFSET(Окк_Тепло!$A$4,$AG$56-1+($A28-1),0))</f>
      </c>
      <c r="AH28" s="52"/>
      <c r="AI28" s="52"/>
      <c r="AJ28" s="52"/>
      <c r="AK28" s="52"/>
      <c r="AL28" s="52"/>
      <c r="AM28" s="52"/>
      <c r="AN28" s="52">
        <f ca="1">IF($A28&gt;$AG$57,"",OFFSET(Окк_Тепло!$A$4,$AG$56-1+($A28-1),0))</f>
      </c>
      <c r="AO28" s="52">
        <f ca="1">IF($A28&gt;$AG$57,"",OFFSET(Окк_Тепло!$A$4,$AG$56-1+($A28-1),0))</f>
      </c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1:51" s="72" customFormat="1" ht="15" customHeight="1" outlineLevel="1">
      <c r="A29" s="52">
        <f t="shared" si="1"/>
        <v>27</v>
      </c>
      <c r="B29" s="52">
        <f>IF(ISERROR(VLOOKUP($A$56*100+$A29,Адм!$A$3:$D$105,4,FALSE)),"",VLOOKUP($A$56*100+$A29,Адм!$A$3:$D$105,4))</f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73"/>
      <c r="T29" s="73"/>
      <c r="U29" s="73"/>
      <c r="V29" s="73"/>
      <c r="W29" s="73"/>
      <c r="X29" s="73"/>
      <c r="Y29" s="73"/>
      <c r="Z29" s="52"/>
      <c r="AA29" s="52"/>
      <c r="AB29" s="74"/>
      <c r="AC29" s="52"/>
      <c r="AD29" s="52"/>
      <c r="AE29" s="52"/>
      <c r="AF29" s="52"/>
      <c r="AG29" s="52">
        <f ca="1">IF($A29&gt;$AG$57,"",OFFSET(Окк_Тепло!$A$4,$AG$56-1+($A29-1),0))</f>
      </c>
      <c r="AH29" s="52"/>
      <c r="AI29" s="52"/>
      <c r="AJ29" s="52"/>
      <c r="AK29" s="52"/>
      <c r="AL29" s="52"/>
      <c r="AM29" s="52"/>
      <c r="AN29" s="52">
        <f ca="1">IF($A29&gt;$AG$57,"",OFFSET(Окк_Тепло!$A$4,$AG$56-1+($A29-1),0))</f>
      </c>
      <c r="AO29" s="52">
        <f ca="1">IF($A29&gt;$AG$57,"",OFFSET(Окк_Тепло!$A$4,$AG$56-1+($A29-1),0))</f>
      </c>
      <c r="AP29" s="52"/>
      <c r="AQ29" s="52"/>
      <c r="AR29" s="52"/>
      <c r="AS29" s="52"/>
      <c r="AT29" s="52"/>
      <c r="AU29" s="52"/>
      <c r="AV29" s="52"/>
      <c r="AW29" s="52"/>
      <c r="AX29" s="52"/>
      <c r="AY29" s="52"/>
    </row>
    <row r="30" spans="1:51" s="72" customFormat="1" ht="15" customHeight="1" outlineLevel="1">
      <c r="A30" s="52">
        <f t="shared" si="1"/>
        <v>28</v>
      </c>
      <c r="B30" s="52">
        <f>IF(ISERROR(VLOOKUP($A$56*100+$A30,Адм!$A$3:$D$105,4,FALSE)),"",VLOOKUP($A$56*100+$A30,Адм!$A$3:$D$105,4))</f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73"/>
      <c r="T30" s="73"/>
      <c r="U30" s="73"/>
      <c r="V30" s="73"/>
      <c r="W30" s="73"/>
      <c r="X30" s="73"/>
      <c r="Y30" s="73"/>
      <c r="Z30" s="52"/>
      <c r="AA30" s="52"/>
      <c r="AB30" s="74"/>
      <c r="AC30" s="52"/>
      <c r="AD30" s="52"/>
      <c r="AE30" s="52"/>
      <c r="AF30" s="52"/>
      <c r="AG30" s="52">
        <f ca="1">IF($A30&gt;$AG$57,"",OFFSET(Окк_Тепло!$A$4,$AG$56-1+($A30-1),0))</f>
      </c>
      <c r="AH30" s="52"/>
      <c r="AI30" s="52"/>
      <c r="AJ30" s="52"/>
      <c r="AK30" s="52"/>
      <c r="AL30" s="52"/>
      <c r="AM30" s="52"/>
      <c r="AN30" s="52">
        <f ca="1">IF($A30&gt;$AG$57,"",OFFSET(Окк_Тепло!$A$4,$AG$56-1+($A30-1),0))</f>
      </c>
      <c r="AO30" s="52">
        <f ca="1">IF($A30&gt;$AG$57,"",OFFSET(Окк_Тепло!$A$4,$AG$56-1+($A30-1),0))</f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s="72" customFormat="1" ht="15" customHeight="1" outlineLevel="1">
      <c r="A31" s="52">
        <f t="shared" si="1"/>
        <v>29</v>
      </c>
      <c r="B31" s="52">
        <f>IF(ISERROR(VLOOKUP($A$56*100+$A31,Адм!$A$3:$D$105,4,FALSE)),"",VLOOKUP($A$56*100+$A31,Адм!$A$3:$D$105,4))</f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73"/>
      <c r="T31" s="73"/>
      <c r="U31" s="73"/>
      <c r="V31" s="73"/>
      <c r="W31" s="73"/>
      <c r="X31" s="73"/>
      <c r="Y31" s="73"/>
      <c r="Z31" s="52"/>
      <c r="AA31" s="52"/>
      <c r="AB31" s="74"/>
      <c r="AC31" s="52"/>
      <c r="AD31" s="52"/>
      <c r="AE31" s="52"/>
      <c r="AF31" s="52"/>
      <c r="AG31" s="52">
        <f ca="1">IF($A31&gt;$AG$57,"",OFFSET(Окк_Тепло!$A$4,$AG$56-1+($A31-1),0))</f>
      </c>
      <c r="AH31" s="52"/>
      <c r="AI31" s="52"/>
      <c r="AJ31" s="52"/>
      <c r="AK31" s="52"/>
      <c r="AL31" s="52"/>
      <c r="AM31" s="52"/>
      <c r="AN31" s="52">
        <f ca="1">IF($A31&gt;$AG$57,"",OFFSET(Окк_Тепло!$A$4,$AG$56-1+($A31-1),0))</f>
      </c>
      <c r="AO31" s="52">
        <f ca="1">IF($A31&gt;$AG$57,"",OFFSET(Окк_Тепло!$A$4,$AG$56-1+($A31-1),0))</f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</row>
    <row r="32" spans="1:51" s="72" customFormat="1" ht="15" customHeight="1" outlineLevel="1">
      <c r="A32" s="52">
        <f t="shared" si="1"/>
        <v>30</v>
      </c>
      <c r="B32" s="52">
        <f>IF(ISERROR(VLOOKUP($A$56*100+$A32,Адм!$A$3:$D$105,4,FALSE)),"",VLOOKUP($A$56*100+$A32,Адм!$A$3:$D$105,4))</f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73"/>
      <c r="T32" s="73"/>
      <c r="U32" s="73"/>
      <c r="V32" s="73"/>
      <c r="W32" s="73"/>
      <c r="X32" s="73"/>
      <c r="Y32" s="73"/>
      <c r="Z32" s="52"/>
      <c r="AA32" s="52"/>
      <c r="AB32" s="74"/>
      <c r="AC32" s="52"/>
      <c r="AD32" s="52"/>
      <c r="AE32" s="52"/>
      <c r="AF32" s="52"/>
      <c r="AG32" s="52">
        <f ca="1">IF($A32&gt;$AG$57,"",OFFSET(Окк_Тепло!$A$4,$AG$56-1+($A32-1),0))</f>
      </c>
      <c r="AH32" s="52"/>
      <c r="AI32" s="52"/>
      <c r="AJ32" s="52"/>
      <c r="AK32" s="52"/>
      <c r="AL32" s="52"/>
      <c r="AM32" s="52"/>
      <c r="AN32" s="52">
        <f ca="1">IF($A32&gt;$AG$57,"",OFFSET(Окк_Тепло!$A$4,$AG$56-1+($A32-1),0))</f>
      </c>
      <c r="AO32" s="52">
        <f ca="1">IF($A32&gt;$AG$57,"",OFFSET(Окк_Тепло!$A$4,$AG$56-1+($A32-1),0))</f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/>
    </row>
    <row r="33" spans="1:51" s="72" customFormat="1" ht="15" outlineLevel="1">
      <c r="A33" s="52">
        <f t="shared" si="1"/>
        <v>31</v>
      </c>
      <c r="B33" s="52">
        <f>IF(ISERROR(VLOOKUP($A$56*100+$A33,Адм!$A$3:$D$105,4,FALSE)),"",VLOOKUP($A$56*100+$A33,Адм!$A$3:$D$105,4))</f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73"/>
      <c r="T33" s="73"/>
      <c r="U33" s="73"/>
      <c r="V33" s="73"/>
      <c r="W33" s="73"/>
      <c r="X33" s="73"/>
      <c r="Y33" s="73"/>
      <c r="Z33" s="52"/>
      <c r="AA33" s="52"/>
      <c r="AB33" s="74"/>
      <c r="AC33" s="52"/>
      <c r="AD33" s="52"/>
      <c r="AE33" s="52"/>
      <c r="AF33" s="52"/>
      <c r="AG33" s="52">
        <f ca="1">IF($A33&gt;$AG$57,"",OFFSET(Окк_Тепло!$A$4,$AG$56-1+($A33-1),0))</f>
      </c>
      <c r="AH33" s="52"/>
      <c r="AI33" s="52"/>
      <c r="AJ33" s="52"/>
      <c r="AK33" s="52"/>
      <c r="AL33" s="52"/>
      <c r="AM33" s="52"/>
      <c r="AN33" s="52">
        <f ca="1">IF($A33&gt;$AG$57,"",OFFSET(Окк_Тепло!$A$4,$AG$56-1+($A33-1),0))</f>
      </c>
      <c r="AO33" s="52">
        <f ca="1">IF($A33&gt;$AG$57,"",OFFSET(Окк_Тепло!$A$4,$AG$56-1+($A33-1),0))</f>
      </c>
      <c r="AP33" s="52"/>
      <c r="AQ33" s="52"/>
      <c r="AR33" s="52"/>
      <c r="AS33" s="52"/>
      <c r="AT33" s="52"/>
      <c r="AU33" s="52"/>
      <c r="AV33" s="52"/>
      <c r="AW33" s="52"/>
      <c r="AX33" s="52"/>
      <c r="AY33" s="52"/>
    </row>
    <row r="34" spans="1:51" ht="15" outlineLevel="1">
      <c r="A34" s="53">
        <f t="shared" si="1"/>
        <v>32</v>
      </c>
      <c r="B34" s="53">
        <f>IF(ISERROR(VLOOKUP($A$56*100+$A34,Адм!$A$3:$D$105,4,FALSE)),"",VLOOKUP($A$56*100+$A34,Адм!$A$3:$D$105,4))</f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75"/>
      <c r="T34" s="75"/>
      <c r="U34" s="75"/>
      <c r="V34" s="75"/>
      <c r="W34" s="75"/>
      <c r="X34" s="75"/>
      <c r="Y34" s="75"/>
      <c r="Z34" s="53"/>
      <c r="AA34" s="53"/>
      <c r="AB34" s="76"/>
      <c r="AC34" s="53"/>
      <c r="AD34" s="53"/>
      <c r="AE34" s="53"/>
      <c r="AF34" s="53"/>
      <c r="AG34" s="53">
        <f ca="1">IF($A34&gt;$AG$57,"",OFFSET(Окк_Тепло!$A$4,$AG$56-1+($A34-1),0))</f>
      </c>
      <c r="AH34" s="53"/>
      <c r="AI34" s="53"/>
      <c r="AJ34" s="53"/>
      <c r="AK34" s="53"/>
      <c r="AL34" s="53"/>
      <c r="AM34" s="53"/>
      <c r="AN34" s="53">
        <f ca="1">IF($A34&gt;$AG$57,"",OFFSET(Окк_Тепло!$A$4,$AG$56-1+($A34-1),0))</f>
      </c>
      <c r="AO34" s="53">
        <f ca="1">IF($A34&gt;$AG$57,"",OFFSET(Окк_Тепло!$A$4,$AG$56-1+($A34-1),0))</f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</row>
    <row r="35" spans="1:51" ht="15" outlineLevel="1">
      <c r="A35" s="53">
        <f t="shared" si="1"/>
        <v>33</v>
      </c>
      <c r="B35" s="53">
        <f>IF(ISERROR(VLOOKUP($A$56*100+$A35,Адм!$A$3:$D$105,4,FALSE)),"",VLOOKUP($A$56*100+$A35,Адм!$A$3:$D$105,4))</f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75"/>
      <c r="T35" s="75"/>
      <c r="U35" s="75"/>
      <c r="V35" s="75"/>
      <c r="W35" s="75"/>
      <c r="X35" s="75"/>
      <c r="Y35" s="75"/>
      <c r="Z35" s="53"/>
      <c r="AA35" s="53"/>
      <c r="AB35" s="76"/>
      <c r="AC35" s="53"/>
      <c r="AD35" s="53"/>
      <c r="AE35" s="53"/>
      <c r="AF35" s="53"/>
      <c r="AG35" s="53">
        <f ca="1">IF($A35&gt;$AG$57,"",OFFSET(Окк_Тепло!$A$4,$AG$56-1+($A35-1),0))</f>
      </c>
      <c r="AH35" s="53"/>
      <c r="AI35" s="53"/>
      <c r="AJ35" s="53"/>
      <c r="AK35" s="53"/>
      <c r="AL35" s="53"/>
      <c r="AM35" s="53"/>
      <c r="AN35" s="53">
        <f ca="1">IF($A35&gt;$AG$57,"",OFFSET(Окк_Тепло!$A$4,$AG$56-1+($A35-1),0))</f>
      </c>
      <c r="AO35" s="53">
        <f ca="1">IF($A35&gt;$AG$57,"",OFFSET(Окк_Тепло!$A$4,$AG$56-1+($A35-1),0))</f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</row>
    <row r="36" spans="1:51" ht="15" outlineLevel="1">
      <c r="A36" s="53">
        <f t="shared" si="1"/>
        <v>34</v>
      </c>
      <c r="B36" s="53">
        <f>IF(ISERROR(VLOOKUP($A$56*100+$A36,Адм!$A$3:$D$105,4,FALSE)),"",VLOOKUP($A$56*100+$A36,Адм!$A$3:$D$105,4))</f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75"/>
      <c r="T36" s="75"/>
      <c r="U36" s="75"/>
      <c r="V36" s="75"/>
      <c r="W36" s="75"/>
      <c r="X36" s="75"/>
      <c r="Y36" s="75"/>
      <c r="Z36" s="53"/>
      <c r="AA36" s="53"/>
      <c r="AB36" s="76"/>
      <c r="AC36" s="53"/>
      <c r="AD36" s="53"/>
      <c r="AE36" s="53"/>
      <c r="AF36" s="53"/>
      <c r="AG36" s="53">
        <f ca="1">IF($A36&gt;$AG$57,"",OFFSET(Окк_Тепло!$A$4,$AG$56-1+($A36-1),0))</f>
      </c>
      <c r="AH36" s="53"/>
      <c r="AI36" s="53"/>
      <c r="AJ36" s="53"/>
      <c r="AK36" s="53"/>
      <c r="AL36" s="53"/>
      <c r="AM36" s="53"/>
      <c r="AN36" s="53">
        <f ca="1">IF($A36&gt;$AG$57,"",OFFSET(Окк_Тепло!$A$4,$AG$56-1+($A36-1),0))</f>
      </c>
      <c r="AO36" s="53">
        <f ca="1">IF($A36&gt;$AG$57,"",OFFSET(Окк_Тепло!$A$4,$AG$56-1+($A36-1),0))</f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</row>
    <row r="37" spans="1:51" ht="15" outlineLevel="1">
      <c r="A37" s="53">
        <f t="shared" si="1"/>
        <v>35</v>
      </c>
      <c r="B37" s="53">
        <f>IF(ISERROR(VLOOKUP($A$56*100+$A37,Адм!$A$3:$D$105,4,FALSE)),"",VLOOKUP($A$56*100+$A37,Адм!$A$3:$D$105,4))</f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75"/>
      <c r="T37" s="75"/>
      <c r="U37" s="75"/>
      <c r="V37" s="75"/>
      <c r="W37" s="75"/>
      <c r="X37" s="75"/>
      <c r="Y37" s="75"/>
      <c r="Z37" s="53"/>
      <c r="AA37" s="53"/>
      <c r="AB37" s="76"/>
      <c r="AC37" s="53"/>
      <c r="AD37" s="53"/>
      <c r="AE37" s="53"/>
      <c r="AF37" s="53"/>
      <c r="AG37" s="53">
        <f ca="1">IF($A37&gt;$AG$57,"",OFFSET(Окк_Тепло!$A$4,$AG$56-1+($A37-1),0))</f>
      </c>
      <c r="AH37" s="53"/>
      <c r="AI37" s="53"/>
      <c r="AJ37" s="53"/>
      <c r="AK37" s="53"/>
      <c r="AL37" s="53"/>
      <c r="AM37" s="53"/>
      <c r="AN37" s="53">
        <f ca="1">IF($A37&gt;$AG$57,"",OFFSET(Окк_Тепло!$A$4,$AG$56-1+($A37-1),0))</f>
      </c>
      <c r="AO37" s="53">
        <f ca="1">IF($A37&gt;$AG$57,"",OFFSET(Окк_Тепло!$A$4,$AG$56-1+($A37-1),0))</f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</row>
    <row r="38" spans="1:51" ht="15" outlineLevel="1">
      <c r="A38" s="53">
        <f t="shared" si="1"/>
        <v>36</v>
      </c>
      <c r="B38" s="53">
        <f>IF(ISERROR(VLOOKUP($A$56*100+$A38,Адм!$A$3:$D$105,4,FALSE)),"",VLOOKUP($A$56*100+$A38,Адм!$A$3:$D$105,4))</f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75"/>
      <c r="T38" s="75"/>
      <c r="U38" s="75"/>
      <c r="V38" s="75"/>
      <c r="W38" s="75"/>
      <c r="X38" s="75"/>
      <c r="Y38" s="75"/>
      <c r="Z38" s="53"/>
      <c r="AA38" s="53"/>
      <c r="AB38" s="76"/>
      <c r="AC38" s="53"/>
      <c r="AD38" s="53"/>
      <c r="AE38" s="53"/>
      <c r="AF38" s="53"/>
      <c r="AG38" s="53">
        <f ca="1">IF($A38&gt;$AG$57,"",OFFSET(Окк_Тепло!$A$4,$AG$56-1+($A38-1),0))</f>
      </c>
      <c r="AH38" s="53"/>
      <c r="AI38" s="53"/>
      <c r="AJ38" s="53"/>
      <c r="AK38" s="53"/>
      <c r="AL38" s="53"/>
      <c r="AM38" s="53"/>
      <c r="AN38" s="53">
        <f ca="1">IF($A38&gt;$AG$57,"",OFFSET(Окк_Тепло!$A$4,$AG$56-1+($A38-1),0))</f>
      </c>
      <c r="AO38" s="53">
        <f ca="1">IF($A38&gt;$AG$57,"",OFFSET(Окк_Тепло!$A$4,$AG$56-1+($A38-1),0))</f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</row>
    <row r="39" spans="1:51" ht="15" outlineLevel="1">
      <c r="A39" s="53">
        <f t="shared" si="1"/>
        <v>37</v>
      </c>
      <c r="B39" s="53">
        <f>IF(ISERROR(VLOOKUP($A$56*100+$A39,Адм!$A$3:$D$105,4,FALSE)),"",VLOOKUP($A$56*100+$A39,Адм!$A$3:$D$105,4))</f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75"/>
      <c r="T39" s="75"/>
      <c r="U39" s="75"/>
      <c r="V39" s="75"/>
      <c r="W39" s="75"/>
      <c r="X39" s="75"/>
      <c r="Y39" s="75"/>
      <c r="Z39" s="53"/>
      <c r="AA39" s="53"/>
      <c r="AB39" s="76"/>
      <c r="AC39" s="53"/>
      <c r="AD39" s="53"/>
      <c r="AE39" s="53"/>
      <c r="AF39" s="53"/>
      <c r="AG39" s="53">
        <f ca="1">IF($A39&gt;$AG$57,"",OFFSET(Окк_Тепло!$A$4,$AG$56-1+($A39-1),0))</f>
      </c>
      <c r="AH39" s="53"/>
      <c r="AI39" s="53"/>
      <c r="AJ39" s="53"/>
      <c r="AK39" s="53"/>
      <c r="AL39" s="53"/>
      <c r="AM39" s="53"/>
      <c r="AN39" s="53">
        <f ca="1">IF($A39&gt;$AG$57,"",OFFSET(Окк_Тепло!$A$4,$AG$56-1+($A39-1),0))</f>
      </c>
      <c r="AO39" s="53">
        <f ca="1">IF($A39&gt;$AG$57,"",OFFSET(Окк_Тепло!$A$4,$AG$56-1+($A39-1),0))</f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</row>
    <row r="40" spans="1:51" ht="15" outlineLevel="1">
      <c r="A40" s="53">
        <f t="shared" si="1"/>
        <v>38</v>
      </c>
      <c r="B40" s="53">
        <f>IF(ISERROR(VLOOKUP($A$56*100+$A40,Адм!$A$3:$D$105,4,FALSE)),"",VLOOKUP($A$56*100+$A40,Адм!$A$3:$D$105,4))</f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75"/>
      <c r="T40" s="75"/>
      <c r="U40" s="75"/>
      <c r="V40" s="75"/>
      <c r="W40" s="75"/>
      <c r="X40" s="75"/>
      <c r="Y40" s="75"/>
      <c r="Z40" s="53"/>
      <c r="AA40" s="53"/>
      <c r="AB40" s="76"/>
      <c r="AC40" s="53"/>
      <c r="AD40" s="53"/>
      <c r="AE40" s="53"/>
      <c r="AF40" s="53"/>
      <c r="AG40" s="53">
        <f ca="1">IF($A40&gt;$AG$57,"",OFFSET(Окк_Тепло!$A$4,$AG$56-1+($A40-1),0))</f>
      </c>
      <c r="AH40" s="53"/>
      <c r="AI40" s="53"/>
      <c r="AJ40" s="53"/>
      <c r="AK40" s="53"/>
      <c r="AL40" s="53"/>
      <c r="AM40" s="53"/>
      <c r="AN40" s="53">
        <f ca="1">IF($A40&gt;$AG$57,"",OFFSET(Окк_Тепло!$A$4,$AG$56-1+($A40-1),0))</f>
      </c>
      <c r="AO40" s="53">
        <f ca="1">IF($A40&gt;$AG$57,"",OFFSET(Окк_Тепло!$A$4,$AG$56-1+($A40-1),0))</f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</row>
    <row r="41" spans="1:51" ht="15" outlineLevel="1">
      <c r="A41" s="53">
        <f t="shared" si="1"/>
        <v>39</v>
      </c>
      <c r="B41" s="53">
        <f>IF(ISERROR(VLOOKUP($A$56*100+$A41,Адм!$A$3:$D$105,4,FALSE)),"",VLOOKUP($A$56*100+$A41,Адм!$A$3:$D$105,4))</f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75"/>
      <c r="T41" s="75"/>
      <c r="U41" s="75"/>
      <c r="V41" s="75"/>
      <c r="W41" s="75"/>
      <c r="X41" s="75"/>
      <c r="Y41" s="75"/>
      <c r="Z41" s="53"/>
      <c r="AA41" s="53"/>
      <c r="AB41" s="76"/>
      <c r="AC41" s="53"/>
      <c r="AD41" s="53"/>
      <c r="AE41" s="53"/>
      <c r="AF41" s="53"/>
      <c r="AG41" s="53">
        <f ca="1">IF($A41&gt;$AG$57,"",OFFSET(Окк_Тепло!$A$4,$AG$56-1+($A41-1),0))</f>
      </c>
      <c r="AH41" s="53"/>
      <c r="AI41" s="53"/>
      <c r="AJ41" s="53"/>
      <c r="AK41" s="53"/>
      <c r="AL41" s="53"/>
      <c r="AM41" s="53"/>
      <c r="AN41" s="53">
        <f ca="1">IF($A41&gt;$AG$57,"",OFFSET(Окк_Тепло!$A$4,$AG$56-1+($A41-1),0))</f>
      </c>
      <c r="AO41" s="53">
        <f ca="1">IF($A41&gt;$AG$57,"",OFFSET(Окк_Тепло!$A$4,$AG$56-1+($A41-1),0))</f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1:51" ht="15" outlineLevel="1">
      <c r="A42" s="53">
        <f t="shared" si="1"/>
        <v>40</v>
      </c>
      <c r="B42" s="53">
        <f>IF(ISERROR(VLOOKUP($A$56*100+$A42,Адм!$A$3:$D$105,4,FALSE)),"",VLOOKUP($A$56*100+$A42,Адм!$A$3:$D$105,4))</f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5"/>
      <c r="T42" s="75"/>
      <c r="U42" s="75"/>
      <c r="V42" s="75"/>
      <c r="W42" s="75"/>
      <c r="X42" s="75"/>
      <c r="Y42" s="75"/>
      <c r="Z42" s="53"/>
      <c r="AA42" s="53"/>
      <c r="AB42" s="76"/>
      <c r="AC42" s="53"/>
      <c r="AD42" s="53"/>
      <c r="AE42" s="53"/>
      <c r="AF42" s="53"/>
      <c r="AG42" s="53">
        <f ca="1">IF($A42&gt;$AG$57,"",OFFSET(Окк_Тепло!$A$4,$AG$56-1+($A42-1),0))</f>
      </c>
      <c r="AH42" s="53"/>
      <c r="AI42" s="53"/>
      <c r="AJ42" s="53"/>
      <c r="AK42" s="53"/>
      <c r="AL42" s="53"/>
      <c r="AM42" s="53"/>
      <c r="AN42" s="53">
        <f ca="1">IF($A42&gt;$AG$57,"",OFFSET(Окк_Тепло!$A$4,$AG$56-1+($A42-1),0))</f>
      </c>
      <c r="AO42" s="53">
        <f ca="1">IF($A42&gt;$AG$57,"",OFFSET(Окк_Тепло!$A$4,$AG$56-1+($A42-1),0))</f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</row>
    <row r="43" spans="1:51" ht="15" outlineLevel="1">
      <c r="A43" s="53">
        <f t="shared" si="1"/>
        <v>41</v>
      </c>
      <c r="B43" s="53">
        <f>IF(ISERROR(VLOOKUP($A$56*100+$A43,Адм!$A$3:$D$105,4,FALSE)),"",VLOOKUP($A$56*100+$A43,Адм!$A$3:$D$105,4))</f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75"/>
      <c r="T43" s="75"/>
      <c r="U43" s="75"/>
      <c r="V43" s="75"/>
      <c r="W43" s="75"/>
      <c r="X43" s="75"/>
      <c r="Y43" s="75"/>
      <c r="Z43" s="53"/>
      <c r="AA43" s="53"/>
      <c r="AB43" s="76"/>
      <c r="AC43" s="53"/>
      <c r="AD43" s="53"/>
      <c r="AE43" s="53"/>
      <c r="AF43" s="53"/>
      <c r="AG43" s="53">
        <f ca="1">IF($A43&gt;$AG$57,"",OFFSET(Окк_Тепло!$A$4,$AG$56-1+($A43-1),0))</f>
      </c>
      <c r="AH43" s="53"/>
      <c r="AI43" s="53"/>
      <c r="AJ43" s="53"/>
      <c r="AK43" s="53"/>
      <c r="AL43" s="53"/>
      <c r="AM43" s="53"/>
      <c r="AN43" s="53">
        <f ca="1">IF($A43&gt;$AG$57,"",OFFSET(Окк_Тепло!$A$4,$AG$56-1+($A43-1),0))</f>
      </c>
      <c r="AO43" s="53">
        <f ca="1">IF($A43&gt;$AG$57,"",OFFSET(Окк_Тепло!$A$4,$AG$56-1+($A43-1),0))</f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1:51" ht="15" outlineLevel="1">
      <c r="A44" s="53">
        <f t="shared" si="1"/>
        <v>42</v>
      </c>
      <c r="B44" s="53">
        <f>IF(ISERROR(VLOOKUP($A$56*100+$A44,Адм!$A$3:$D$105,4,FALSE)),"",VLOOKUP($A$56*100+$A44,Адм!$A$3:$D$105,4))</f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75"/>
      <c r="T44" s="75"/>
      <c r="U44" s="75"/>
      <c r="V44" s="75"/>
      <c r="W44" s="75"/>
      <c r="X44" s="75"/>
      <c r="Y44" s="75"/>
      <c r="Z44" s="53"/>
      <c r="AA44" s="53"/>
      <c r="AB44" s="76"/>
      <c r="AC44" s="53"/>
      <c r="AD44" s="53"/>
      <c r="AE44" s="53"/>
      <c r="AF44" s="53"/>
      <c r="AG44" s="53">
        <f ca="1">IF($A44&gt;$AG$57,"",OFFSET(Окк_Тепло!$A$4,$AG$56-1+($A44-1),0))</f>
      </c>
      <c r="AH44" s="53"/>
      <c r="AI44" s="53"/>
      <c r="AJ44" s="53"/>
      <c r="AK44" s="53"/>
      <c r="AL44" s="53"/>
      <c r="AM44" s="53"/>
      <c r="AN44" s="53">
        <f ca="1">IF($A44&gt;$AG$57,"",OFFSET(Окк_Тепло!$A$4,$AG$56-1+($A44-1),0))</f>
      </c>
      <c r="AO44" s="53">
        <f ca="1">IF($A44&gt;$AG$57,"",OFFSET(Окк_Тепло!$A$4,$AG$56-1+($A44-1),0))</f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</row>
    <row r="45" spans="1:51" ht="15" outlineLevel="1">
      <c r="A45" s="53">
        <f t="shared" si="1"/>
        <v>43</v>
      </c>
      <c r="B45" s="53">
        <f>IF(ISERROR(VLOOKUP($A$56*100+$A45,Адм!$A$3:$D$105,4,FALSE)),"",VLOOKUP($A$56*100+$A45,Адм!$A$3:$D$105,4))</f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75"/>
      <c r="T45" s="75"/>
      <c r="U45" s="75"/>
      <c r="V45" s="75"/>
      <c r="W45" s="75"/>
      <c r="X45" s="75"/>
      <c r="Y45" s="75"/>
      <c r="Z45" s="53"/>
      <c r="AA45" s="53"/>
      <c r="AB45" s="76"/>
      <c r="AC45" s="53"/>
      <c r="AD45" s="53"/>
      <c r="AE45" s="53"/>
      <c r="AF45" s="53"/>
      <c r="AG45" s="53">
        <f ca="1">IF($A45&gt;$AG$57,"",OFFSET(Окк_Тепло!$A$4,$AG$56-1+($A45-1),0))</f>
      </c>
      <c r="AH45" s="53"/>
      <c r="AI45" s="53"/>
      <c r="AJ45" s="53"/>
      <c r="AK45" s="53"/>
      <c r="AL45" s="53"/>
      <c r="AM45" s="53"/>
      <c r="AN45" s="53">
        <f ca="1">IF($A45&gt;$AG$57,"",OFFSET(Окк_Тепло!$A$4,$AG$56-1+($A45-1),0))</f>
      </c>
      <c r="AO45" s="53">
        <f ca="1">IF($A45&gt;$AG$57,"",OFFSET(Окк_Тепло!$A$4,$AG$56-1+($A45-1),0))</f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51" ht="15" outlineLevel="1">
      <c r="A46" s="53">
        <f t="shared" si="1"/>
        <v>44</v>
      </c>
      <c r="B46" s="53">
        <f>IF(ISERROR(VLOOKUP($A$56*100+$A46,Адм!$A$3:$D$105,4,FALSE)),"",VLOOKUP($A$56*100+$A46,Адм!$A$3:$D$105,4))</f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75"/>
      <c r="T46" s="75"/>
      <c r="U46" s="75"/>
      <c r="V46" s="75"/>
      <c r="W46" s="75"/>
      <c r="X46" s="75"/>
      <c r="Y46" s="75"/>
      <c r="Z46" s="53"/>
      <c r="AA46" s="53"/>
      <c r="AB46" s="76"/>
      <c r="AC46" s="53"/>
      <c r="AD46" s="53"/>
      <c r="AE46" s="53"/>
      <c r="AF46" s="53"/>
      <c r="AG46" s="53">
        <f ca="1">IF($A46&gt;$AG$57,"",OFFSET(Окк_Тепло!$A$4,$AG$56-1+($A46-1),0))</f>
      </c>
      <c r="AH46" s="53"/>
      <c r="AI46" s="53"/>
      <c r="AJ46" s="53"/>
      <c r="AK46" s="53"/>
      <c r="AL46" s="53"/>
      <c r="AM46" s="53"/>
      <c r="AN46" s="53">
        <f ca="1">IF($A46&gt;$AG$57,"",OFFSET(Окк_Тепло!$A$4,$AG$56-1+($A46-1),0))</f>
      </c>
      <c r="AO46" s="53">
        <f ca="1">IF($A46&gt;$AG$57,"",OFFSET(Окк_Тепло!$A$4,$AG$56-1+($A46-1),0))</f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51" ht="15" outlineLevel="1">
      <c r="A47" s="53">
        <f t="shared" si="1"/>
        <v>45</v>
      </c>
      <c r="B47" s="53">
        <f>IF(ISERROR(VLOOKUP($A$56*100+$A47,Адм!$A$3:$D$105,4,FALSE)),"",VLOOKUP($A$56*100+$A47,Адм!$A$3:$D$105,4))</f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75"/>
      <c r="T47" s="75"/>
      <c r="U47" s="75"/>
      <c r="V47" s="75"/>
      <c r="W47" s="75"/>
      <c r="X47" s="75"/>
      <c r="Y47" s="75"/>
      <c r="Z47" s="53"/>
      <c r="AA47" s="53"/>
      <c r="AB47" s="76"/>
      <c r="AC47" s="53"/>
      <c r="AD47" s="53"/>
      <c r="AE47" s="53"/>
      <c r="AF47" s="53"/>
      <c r="AG47" s="53">
        <f ca="1">IF($A47&gt;$AG$57,"",OFFSET(Окк_Тепло!$A$4,$AG$56-1+($A47-1),0))</f>
      </c>
      <c r="AH47" s="53"/>
      <c r="AI47" s="53"/>
      <c r="AJ47" s="53"/>
      <c r="AK47" s="53"/>
      <c r="AL47" s="53"/>
      <c r="AM47" s="53"/>
      <c r="AN47" s="53">
        <f ca="1">IF($A47&gt;$AG$57,"",OFFSET(Окк_Тепло!$A$4,$AG$56-1+($A47-1),0))</f>
      </c>
      <c r="AO47" s="53">
        <f ca="1">IF($A47&gt;$AG$57,"",OFFSET(Окк_Тепло!$A$4,$AG$56-1+($A47-1),0))</f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</row>
    <row r="48" spans="1:51" ht="15" outlineLevel="1">
      <c r="A48" s="53">
        <f t="shared" si="1"/>
        <v>46</v>
      </c>
      <c r="B48" s="53">
        <f>IF(ISERROR(VLOOKUP($A$56*100+$A48,Адм!$A$3:$D$105,4,FALSE)),"",VLOOKUP($A$56*100+$A48,Адм!$A$3:$D$105,4))</f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75"/>
      <c r="T48" s="75"/>
      <c r="U48" s="75"/>
      <c r="V48" s="75"/>
      <c r="W48" s="75"/>
      <c r="X48" s="75"/>
      <c r="Y48" s="75"/>
      <c r="Z48" s="53"/>
      <c r="AA48" s="53"/>
      <c r="AB48" s="76"/>
      <c r="AC48" s="53"/>
      <c r="AD48" s="53"/>
      <c r="AE48" s="53"/>
      <c r="AF48" s="53"/>
      <c r="AG48" s="53">
        <f ca="1">IF($A48&gt;$AG$57,"",OFFSET(Окк_Тепло!$A$4,AG$56-1+($A48-1),0))</f>
      </c>
      <c r="AH48" s="53"/>
      <c r="AI48" s="53"/>
      <c r="AJ48" s="53"/>
      <c r="AK48" s="53"/>
      <c r="AL48" s="53"/>
      <c r="AM48" s="53"/>
      <c r="AN48" s="53">
        <f ca="1">IF($A48&gt;$AG$57,"",OFFSET(Окк_Тепло!$A$4,AN$56-1+($A48-1),0))</f>
      </c>
      <c r="AO48" s="53">
        <f ca="1">IF($A48&gt;$AG$57,"",OFFSET(Окк_Тепло!$A$4,AO$56-1+($A48-1),0))</f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</row>
    <row r="49" spans="1:51" ht="15" outlineLevel="1">
      <c r="A49" s="53">
        <f t="shared" si="1"/>
        <v>47</v>
      </c>
      <c r="B49" s="53">
        <f>IF(ISERROR(VLOOKUP($A$56*100+$A49,Адм!$A$3:$D$105,4,FALSE)),"",VLOOKUP($A$56*100+$A49,Адм!$A$3:$D$105,4))</f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75"/>
      <c r="T49" s="75"/>
      <c r="U49" s="75"/>
      <c r="V49" s="75"/>
      <c r="W49" s="75"/>
      <c r="X49" s="75"/>
      <c r="Y49" s="75"/>
      <c r="Z49" s="53"/>
      <c r="AA49" s="53"/>
      <c r="AB49" s="76"/>
      <c r="AC49" s="53"/>
      <c r="AD49" s="53"/>
      <c r="AE49" s="53"/>
      <c r="AF49" s="53"/>
      <c r="AG49" s="53">
        <f ca="1">IF($A49&gt;$AG$57,"",OFFSET(Окк_Тепло!$A$4,AG$56-1+($A49-1),0))</f>
      </c>
      <c r="AH49" s="53"/>
      <c r="AI49" s="53"/>
      <c r="AJ49" s="53"/>
      <c r="AK49" s="53"/>
      <c r="AL49" s="53"/>
      <c r="AM49" s="53"/>
      <c r="AN49" s="53">
        <f ca="1">IF($A49&gt;$AG$57,"",OFFSET(Окк_Тепло!$A$4,AN$56-1+($A49-1),0))</f>
      </c>
      <c r="AO49" s="53">
        <f ca="1">IF($A49&gt;$AG$57,"",OFFSET(Окк_Тепло!$A$4,AO$56-1+($A49-1),0))</f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51" ht="15" outlineLevel="1">
      <c r="A50" s="53">
        <f t="shared" si="1"/>
        <v>48</v>
      </c>
      <c r="B50" s="53">
        <f>IF(ISERROR(VLOOKUP($A$56*100+$A50,Адм!$A$3:$D$105,4,FALSE)),"",VLOOKUP($A$56*100+$A50,Адм!$A$3:$D$105,4))</f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75"/>
      <c r="T50" s="75"/>
      <c r="U50" s="75"/>
      <c r="V50" s="75"/>
      <c r="W50" s="75"/>
      <c r="X50" s="75"/>
      <c r="Y50" s="75"/>
      <c r="Z50" s="53"/>
      <c r="AA50" s="53"/>
      <c r="AB50" s="76"/>
      <c r="AC50" s="53"/>
      <c r="AD50" s="53"/>
      <c r="AE50" s="53"/>
      <c r="AF50" s="53"/>
      <c r="AG50" s="53">
        <f ca="1">IF($A50&gt;$AG$57,"",OFFSET(Окк_Тепло!$A$4,AG$56-1+($A50-1),0))</f>
      </c>
      <c r="AH50" s="53"/>
      <c r="AI50" s="53"/>
      <c r="AJ50" s="53"/>
      <c r="AK50" s="53"/>
      <c r="AL50" s="53"/>
      <c r="AM50" s="53"/>
      <c r="AN50" s="53">
        <f ca="1">IF($A50&gt;$AG$57,"",OFFSET(Окк_Тепло!$A$4,AN$56-1+($A50-1),0))</f>
      </c>
      <c r="AO50" s="53">
        <f ca="1">IF($A50&gt;$AG$57,"",OFFSET(Окк_Тепло!$A$4,AO$56-1+($A50-1),0))</f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</row>
    <row r="51" spans="1:51" ht="15" outlineLevel="1">
      <c r="A51" s="53">
        <f t="shared" si="1"/>
        <v>49</v>
      </c>
      <c r="B51" s="53">
        <f>IF(ISERROR(VLOOKUP($A$56*100+$A51,Адм!$A$3:$D$105,4,FALSE)),"",VLOOKUP($A$56*100+$A51,Адм!$A$3:$D$105,4))</f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75"/>
      <c r="T51" s="75"/>
      <c r="U51" s="75"/>
      <c r="V51" s="75"/>
      <c r="W51" s="75"/>
      <c r="X51" s="75"/>
      <c r="Y51" s="75"/>
      <c r="Z51" s="53"/>
      <c r="AA51" s="53"/>
      <c r="AB51" s="76"/>
      <c r="AC51" s="53"/>
      <c r="AD51" s="53"/>
      <c r="AE51" s="53"/>
      <c r="AF51" s="53"/>
      <c r="AG51" s="53">
        <f ca="1">IF($A51&gt;$AG$57,"",OFFSET(Окк_Тепло!$A$4,AG$56-1+($A51-1),0))</f>
      </c>
      <c r="AH51" s="53"/>
      <c r="AI51" s="53"/>
      <c r="AJ51" s="53"/>
      <c r="AK51" s="53"/>
      <c r="AL51" s="53"/>
      <c r="AM51" s="53"/>
      <c r="AN51" s="53">
        <f ca="1">IF($A51&gt;$AG$57,"",OFFSET(Окк_Тепло!$A$4,AN$56-1+($A51-1),0))</f>
      </c>
      <c r="AO51" s="53">
        <f ca="1">IF($A51&gt;$AG$57,"",OFFSET(Окк_Тепло!$A$4,AO$56-1+($A51-1),0))</f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</row>
    <row r="52" spans="1:51" ht="15" outlineLevel="1">
      <c r="A52" s="53">
        <f t="shared" si="1"/>
        <v>50</v>
      </c>
      <c r="B52" s="53">
        <f>IF(ISERROR(VLOOKUP($A$56*100+$A52,Адм!$A$3:$D$105,4,FALSE)),"",VLOOKUP($A$56*100+$A52,Адм!$A$3:$D$105,4))</f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75"/>
      <c r="T52" s="75"/>
      <c r="U52" s="75"/>
      <c r="V52" s="75"/>
      <c r="W52" s="75"/>
      <c r="X52" s="75"/>
      <c r="Y52" s="75"/>
      <c r="Z52" s="53"/>
      <c r="AA52" s="53"/>
      <c r="AB52" s="76"/>
      <c r="AC52" s="53"/>
      <c r="AD52" s="53"/>
      <c r="AE52" s="53"/>
      <c r="AF52" s="53"/>
      <c r="AG52" s="53">
        <f ca="1">IF($A52&gt;$AG$57,"",OFFSET(Окк_Тепло!$A$4,AG$56-1+($A52-1),0))</f>
      </c>
      <c r="AH52" s="53"/>
      <c r="AI52" s="53"/>
      <c r="AJ52" s="53"/>
      <c r="AK52" s="53"/>
      <c r="AL52" s="53"/>
      <c r="AM52" s="53"/>
      <c r="AN52" s="53">
        <f ca="1">IF($A52&gt;$AG$57,"",OFFSET(Окк_Тепло!$A$4,AN$56-1+($A52-1),0))</f>
      </c>
      <c r="AO52" s="53">
        <f ca="1">IF($A52&gt;$AG$57,"",OFFSET(Окк_Тепло!$A$4,AO$56-1+($A52-1),0))</f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ht="18.75" customHeight="1">
      <c r="B53" s="96" t="s">
        <v>914</v>
      </c>
    </row>
    <row r="54" ht="18.75">
      <c r="B54" s="77"/>
    </row>
    <row r="55" ht="18.75" hidden="1">
      <c r="B55" s="97" t="s">
        <v>629</v>
      </c>
    </row>
    <row r="56" spans="1:35" ht="18.75">
      <c r="A56" s="80">
        <f ca="1">MATCH(B56,OFFSET(C3,0,0,C2,1),0)</f>
        <v>4</v>
      </c>
      <c r="B56" s="185" t="s">
        <v>263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05"/>
      <c r="AG56" s="81">
        <f ca="1">MATCH(AI56,OFFSET(Окк_Тепло!$P$4,0,0,Окк_Тепло!P206-3,1),0)</f>
        <v>10</v>
      </c>
      <c r="AH56" s="81"/>
      <c r="AI56" s="81" t="str">
        <f>IF(ISERR(SEARCH("муниципальный",B56)),IF(ISERR(SEARCH("округ",B56)),"",RIGHT(B56,LEN(B56)-SEARCH("округ",B56)-5)),LEFT(B56,SEARCH("муниципальный",B56)-2))</f>
        <v>Гаврилов-Ямский</v>
      </c>
    </row>
    <row r="57" spans="33:34" ht="15" customHeight="1">
      <c r="AG57" s="81">
        <f ca="1">COUNTIF(OFFSET(Окк_Тепло!$P$4,0,0,Окк_Тепло!P206-3,1),AI56)</f>
        <v>12</v>
      </c>
      <c r="AH57" s="81"/>
    </row>
    <row r="58" spans="1:53" ht="47.25" customHeight="1">
      <c r="A58" s="131" t="s">
        <v>0</v>
      </c>
      <c r="B58" s="150" t="s">
        <v>630</v>
      </c>
      <c r="C58" s="187" t="s">
        <v>646</v>
      </c>
      <c r="D58" s="190" t="s">
        <v>645</v>
      </c>
      <c r="E58" s="191" t="s">
        <v>920</v>
      </c>
      <c r="F58" s="191" t="s">
        <v>921</v>
      </c>
      <c r="G58" s="150" t="s">
        <v>622</v>
      </c>
      <c r="H58" s="150" t="s">
        <v>1</v>
      </c>
      <c r="I58" s="150" t="s">
        <v>2</v>
      </c>
      <c r="J58" s="150" t="s">
        <v>17</v>
      </c>
      <c r="K58" s="131" t="s">
        <v>7</v>
      </c>
      <c r="L58" s="153" t="s">
        <v>922</v>
      </c>
      <c r="M58" s="149" t="s">
        <v>923</v>
      </c>
      <c r="N58" s="149"/>
      <c r="O58" s="149"/>
      <c r="P58" s="149"/>
      <c r="Q58" s="149"/>
      <c r="R58" s="149"/>
      <c r="S58" s="180" t="s">
        <v>925</v>
      </c>
      <c r="T58" s="172"/>
      <c r="U58" s="172"/>
      <c r="V58" s="172"/>
      <c r="W58" s="172"/>
      <c r="X58" s="172"/>
      <c r="Y58" s="173"/>
      <c r="Z58" s="177" t="s">
        <v>626</v>
      </c>
      <c r="AA58" s="178"/>
      <c r="AB58" s="178"/>
      <c r="AC58" s="178"/>
      <c r="AD58" s="179"/>
      <c r="AE58" s="174" t="s">
        <v>924</v>
      </c>
      <c r="AF58" s="134" t="s">
        <v>919</v>
      </c>
      <c r="AG58" s="138" t="s">
        <v>18</v>
      </c>
      <c r="AH58" s="139"/>
      <c r="AI58" s="138" t="s">
        <v>634</v>
      </c>
      <c r="AJ58" s="138"/>
      <c r="AK58" s="138"/>
      <c r="AL58" s="138"/>
      <c r="AM58" s="138"/>
      <c r="AN58" s="139"/>
      <c r="AO58" s="94" t="s">
        <v>26</v>
      </c>
      <c r="AP58" s="126" t="s">
        <v>621</v>
      </c>
      <c r="AQ58" s="145"/>
      <c r="AR58" s="145"/>
      <c r="AS58" s="145"/>
      <c r="AT58" s="145"/>
      <c r="AU58" s="146" t="s">
        <v>650</v>
      </c>
      <c r="AV58" s="144" t="s">
        <v>651</v>
      </c>
      <c r="AW58" s="144"/>
      <c r="AX58" s="144" t="s">
        <v>652</v>
      </c>
      <c r="AY58" s="144"/>
      <c r="AZ58" s="140" t="s">
        <v>931</v>
      </c>
      <c r="BA58" s="140"/>
    </row>
    <row r="59" spans="1:53" ht="38.25" customHeight="1">
      <c r="A59" s="186"/>
      <c r="B59" s="151"/>
      <c r="C59" s="188"/>
      <c r="D59" s="147"/>
      <c r="E59" s="192"/>
      <c r="F59" s="195"/>
      <c r="G59" s="151"/>
      <c r="H59" s="151"/>
      <c r="I59" s="151"/>
      <c r="J59" s="151"/>
      <c r="K59" s="194"/>
      <c r="L59" s="154"/>
      <c r="M59" s="150" t="s">
        <v>19</v>
      </c>
      <c r="N59" s="150" t="s">
        <v>8</v>
      </c>
      <c r="O59" s="150" t="s">
        <v>25</v>
      </c>
      <c r="P59" s="150" t="s">
        <v>26</v>
      </c>
      <c r="Q59" s="149" t="s">
        <v>27</v>
      </c>
      <c r="R59" s="149"/>
      <c r="S59" s="149" t="s">
        <v>926</v>
      </c>
      <c r="T59" s="160" t="s">
        <v>927</v>
      </c>
      <c r="U59" s="150" t="s">
        <v>917</v>
      </c>
      <c r="V59" s="150" t="s">
        <v>928</v>
      </c>
      <c r="W59" s="150" t="s">
        <v>918</v>
      </c>
      <c r="X59" s="128" t="s">
        <v>929</v>
      </c>
      <c r="Y59" s="128" t="s">
        <v>930</v>
      </c>
      <c r="Z59" s="156" t="s">
        <v>972</v>
      </c>
      <c r="AA59" s="181" t="s">
        <v>4</v>
      </c>
      <c r="AB59" s="182"/>
      <c r="AC59" s="182"/>
      <c r="AD59" s="159"/>
      <c r="AE59" s="175"/>
      <c r="AF59" s="134"/>
      <c r="AG59" s="172" t="s">
        <v>3</v>
      </c>
      <c r="AH59" s="173"/>
      <c r="AI59" s="166" t="s">
        <v>635</v>
      </c>
      <c r="AJ59" s="167"/>
      <c r="AK59" s="167"/>
      <c r="AL59" s="167"/>
      <c r="AM59" s="168"/>
      <c r="AN59" s="135" t="s">
        <v>973</v>
      </c>
      <c r="AO59" s="135" t="s">
        <v>974</v>
      </c>
      <c r="AP59" s="149" t="s">
        <v>636</v>
      </c>
      <c r="AQ59" s="141" t="s">
        <v>656</v>
      </c>
      <c r="AR59" s="149" t="s">
        <v>627</v>
      </c>
      <c r="AS59" s="141" t="s">
        <v>657</v>
      </c>
      <c r="AT59" s="149" t="s">
        <v>628</v>
      </c>
      <c r="AU59" s="147"/>
      <c r="AV59" s="144" t="s">
        <v>653</v>
      </c>
      <c r="AW59" s="144" t="s">
        <v>654</v>
      </c>
      <c r="AX59" s="144" t="s">
        <v>653</v>
      </c>
      <c r="AY59" s="144" t="s">
        <v>654</v>
      </c>
      <c r="AZ59" s="140" t="s">
        <v>932</v>
      </c>
      <c r="BA59" s="140" t="s">
        <v>933</v>
      </c>
    </row>
    <row r="60" spans="1:53" ht="42.75" customHeight="1">
      <c r="A60" s="186"/>
      <c r="B60" s="151"/>
      <c r="C60" s="188"/>
      <c r="D60" s="147"/>
      <c r="E60" s="192"/>
      <c r="F60" s="195"/>
      <c r="G60" s="151"/>
      <c r="H60" s="151"/>
      <c r="I60" s="151"/>
      <c r="J60" s="151"/>
      <c r="K60" s="194"/>
      <c r="L60" s="154"/>
      <c r="M60" s="151"/>
      <c r="N60" s="151"/>
      <c r="O60" s="151"/>
      <c r="P60" s="151"/>
      <c r="Q60" s="149"/>
      <c r="R60" s="149"/>
      <c r="S60" s="149"/>
      <c r="T60" s="160"/>
      <c r="U60" s="151"/>
      <c r="V60" s="151"/>
      <c r="W60" s="151"/>
      <c r="X60" s="130"/>
      <c r="Y60" s="130"/>
      <c r="Z60" s="157"/>
      <c r="AA60" s="183"/>
      <c r="AB60" s="184"/>
      <c r="AC60" s="184"/>
      <c r="AD60" s="161"/>
      <c r="AE60" s="175"/>
      <c r="AF60" s="134"/>
      <c r="AG60" s="159" t="s">
        <v>19</v>
      </c>
      <c r="AH60" s="146" t="s">
        <v>25</v>
      </c>
      <c r="AI60" s="169"/>
      <c r="AJ60" s="170"/>
      <c r="AK60" s="170"/>
      <c r="AL60" s="170"/>
      <c r="AM60" s="171"/>
      <c r="AN60" s="136"/>
      <c r="AO60" s="136"/>
      <c r="AP60" s="149"/>
      <c r="AQ60" s="142"/>
      <c r="AR60" s="149"/>
      <c r="AS60" s="142"/>
      <c r="AT60" s="149"/>
      <c r="AU60" s="147"/>
      <c r="AV60" s="144"/>
      <c r="AW60" s="144"/>
      <c r="AX60" s="144"/>
      <c r="AY60" s="144"/>
      <c r="AZ60" s="140"/>
      <c r="BA60" s="140"/>
    </row>
    <row r="61" spans="1:53" ht="49.5" customHeight="1">
      <c r="A61" s="186"/>
      <c r="B61" s="151"/>
      <c r="C61" s="188"/>
      <c r="D61" s="147"/>
      <c r="E61" s="192"/>
      <c r="F61" s="195"/>
      <c r="G61" s="151"/>
      <c r="H61" s="151"/>
      <c r="I61" s="151"/>
      <c r="J61" s="151"/>
      <c r="K61" s="194"/>
      <c r="L61" s="154"/>
      <c r="M61" s="151"/>
      <c r="N61" s="151"/>
      <c r="O61" s="151"/>
      <c r="P61" s="151"/>
      <c r="Q61" s="151" t="s">
        <v>624</v>
      </c>
      <c r="R61" s="151" t="s">
        <v>625</v>
      </c>
      <c r="S61" s="149"/>
      <c r="T61" s="160"/>
      <c r="U61" s="151"/>
      <c r="V61" s="151"/>
      <c r="W61" s="151"/>
      <c r="X61" s="130"/>
      <c r="Y61" s="130"/>
      <c r="Z61" s="157"/>
      <c r="AA61" s="150" t="s">
        <v>5</v>
      </c>
      <c r="AB61" s="162" t="s">
        <v>6</v>
      </c>
      <c r="AC61" s="128" t="s">
        <v>655</v>
      </c>
      <c r="AD61" s="150" t="s">
        <v>632</v>
      </c>
      <c r="AE61" s="175"/>
      <c r="AF61" s="134"/>
      <c r="AG61" s="160"/>
      <c r="AH61" s="164"/>
      <c r="AI61" s="131" t="s">
        <v>9</v>
      </c>
      <c r="AJ61" s="131" t="s">
        <v>14</v>
      </c>
      <c r="AK61" s="131" t="s">
        <v>15</v>
      </c>
      <c r="AL61" s="131" t="s">
        <v>631</v>
      </c>
      <c r="AM61" s="131" t="s">
        <v>16</v>
      </c>
      <c r="AN61" s="136"/>
      <c r="AO61" s="136"/>
      <c r="AP61" s="149"/>
      <c r="AQ61" s="142"/>
      <c r="AR61" s="149"/>
      <c r="AS61" s="142"/>
      <c r="AT61" s="149"/>
      <c r="AU61" s="147"/>
      <c r="AV61" s="144"/>
      <c r="AW61" s="144"/>
      <c r="AX61" s="144"/>
      <c r="AY61" s="144"/>
      <c r="AZ61" s="140"/>
      <c r="BA61" s="140"/>
    </row>
    <row r="62" spans="1:53" ht="301.5" customHeight="1">
      <c r="A62" s="133"/>
      <c r="B62" s="152"/>
      <c r="C62" s="189"/>
      <c r="D62" s="148"/>
      <c r="E62" s="193"/>
      <c r="F62" s="196"/>
      <c r="G62" s="152"/>
      <c r="H62" s="152"/>
      <c r="I62" s="152"/>
      <c r="J62" s="152"/>
      <c r="K62" s="132"/>
      <c r="L62" s="155"/>
      <c r="M62" s="152"/>
      <c r="N62" s="152"/>
      <c r="O62" s="152"/>
      <c r="P62" s="152"/>
      <c r="Q62" s="152"/>
      <c r="R62" s="152"/>
      <c r="S62" s="149"/>
      <c r="T62" s="161"/>
      <c r="U62" s="152"/>
      <c r="V62" s="152"/>
      <c r="W62" s="152"/>
      <c r="X62" s="129"/>
      <c r="Y62" s="129"/>
      <c r="Z62" s="158"/>
      <c r="AA62" s="152"/>
      <c r="AB62" s="163"/>
      <c r="AC62" s="129"/>
      <c r="AD62" s="152"/>
      <c r="AE62" s="176"/>
      <c r="AF62" s="134"/>
      <c r="AG62" s="161"/>
      <c r="AH62" s="165"/>
      <c r="AI62" s="132"/>
      <c r="AJ62" s="133"/>
      <c r="AK62" s="133"/>
      <c r="AL62" s="133"/>
      <c r="AM62" s="133"/>
      <c r="AN62" s="137"/>
      <c r="AO62" s="137"/>
      <c r="AP62" s="149"/>
      <c r="AQ62" s="143"/>
      <c r="AR62" s="149"/>
      <c r="AS62" s="143"/>
      <c r="AT62" s="149"/>
      <c r="AU62" s="148"/>
      <c r="AV62" s="144"/>
      <c r="AW62" s="144"/>
      <c r="AX62" s="144"/>
      <c r="AY62" s="144"/>
      <c r="AZ62" s="140"/>
      <c r="BA62" s="140"/>
    </row>
    <row r="63" spans="1:53" s="106" customFormat="1" ht="22.5" customHeight="1">
      <c r="A63" s="197">
        <v>1</v>
      </c>
      <c r="B63" s="100">
        <v>2</v>
      </c>
      <c r="C63" s="104">
        <v>3</v>
      </c>
      <c r="D63" s="104">
        <v>4</v>
      </c>
      <c r="E63" s="100">
        <v>5</v>
      </c>
      <c r="F63" s="100">
        <v>6</v>
      </c>
      <c r="G63" s="100">
        <v>7</v>
      </c>
      <c r="H63" s="100">
        <v>8</v>
      </c>
      <c r="I63" s="100">
        <v>9</v>
      </c>
      <c r="J63" s="102">
        <v>10</v>
      </c>
      <c r="K63" s="102">
        <v>11</v>
      </c>
      <c r="L63" s="102">
        <v>12</v>
      </c>
      <c r="M63" s="102">
        <v>13</v>
      </c>
      <c r="N63" s="102">
        <v>14</v>
      </c>
      <c r="O63" s="102">
        <v>15</v>
      </c>
      <c r="P63" s="95">
        <v>16</v>
      </c>
      <c r="Q63" s="103">
        <v>17</v>
      </c>
      <c r="R63" s="44">
        <v>18</v>
      </c>
      <c r="S63" s="95">
        <v>19</v>
      </c>
      <c r="T63" s="99">
        <v>20</v>
      </c>
      <c r="U63" s="95">
        <v>21</v>
      </c>
      <c r="V63" s="95">
        <v>22</v>
      </c>
      <c r="W63" s="100">
        <v>23</v>
      </c>
      <c r="X63" s="101">
        <v>24</v>
      </c>
      <c r="Y63" s="100">
        <v>25</v>
      </c>
      <c r="Z63" s="101">
        <v>26</v>
      </c>
      <c r="AA63" s="101">
        <v>27</v>
      </c>
      <c r="AB63" s="101">
        <v>28</v>
      </c>
      <c r="AC63" s="101">
        <v>29</v>
      </c>
      <c r="AD63" s="95">
        <v>30</v>
      </c>
      <c r="AE63" s="95">
        <v>31</v>
      </c>
      <c r="AF63" s="95">
        <v>32</v>
      </c>
      <c r="AG63" s="95">
        <v>33</v>
      </c>
      <c r="AH63" s="95">
        <v>34</v>
      </c>
      <c r="AI63" s="95">
        <v>35</v>
      </c>
      <c r="AJ63" s="95">
        <v>36</v>
      </c>
      <c r="AK63" s="95">
        <v>37</v>
      </c>
      <c r="AL63" s="95">
        <v>38</v>
      </c>
      <c r="AM63" s="95">
        <v>39</v>
      </c>
      <c r="AN63" s="95">
        <v>40</v>
      </c>
      <c r="AO63" s="95">
        <v>41</v>
      </c>
      <c r="AP63" s="107">
        <v>42</v>
      </c>
      <c r="AQ63" s="107">
        <v>43</v>
      </c>
      <c r="AR63" s="107">
        <v>44</v>
      </c>
      <c r="AS63" s="106">
        <v>45</v>
      </c>
      <c r="AT63" s="107">
        <v>46</v>
      </c>
      <c r="AU63" s="107">
        <v>47</v>
      </c>
      <c r="AV63" s="107">
        <v>48</v>
      </c>
      <c r="AW63" s="107">
        <v>49</v>
      </c>
      <c r="AX63" s="107">
        <v>50</v>
      </c>
      <c r="AY63" s="107">
        <v>51</v>
      </c>
      <c r="AZ63" s="123">
        <v>52</v>
      </c>
      <c r="BA63" s="107">
        <v>53</v>
      </c>
    </row>
    <row r="64" spans="1:53" ht="45.75" customHeight="1">
      <c r="A64" s="48">
        <v>1</v>
      </c>
      <c r="B64" s="59" t="s">
        <v>55</v>
      </c>
      <c r="C64" s="94" t="s">
        <v>812</v>
      </c>
      <c r="D64" s="94" t="s">
        <v>813</v>
      </c>
      <c r="E64" s="94" t="s">
        <v>916</v>
      </c>
      <c r="F64" s="94" t="s">
        <v>916</v>
      </c>
      <c r="G64" s="59" t="s">
        <v>22</v>
      </c>
      <c r="H64" s="60">
        <v>1927</v>
      </c>
      <c r="I64" s="61">
        <v>1</v>
      </c>
      <c r="J64" s="61">
        <v>4</v>
      </c>
      <c r="K64" s="61">
        <v>4</v>
      </c>
      <c r="L64" s="61">
        <v>3</v>
      </c>
      <c r="M64" s="59" t="s">
        <v>29</v>
      </c>
      <c r="N64" s="59"/>
      <c r="O64" s="43"/>
      <c r="P64" s="43"/>
      <c r="Q64" s="43" t="s">
        <v>643</v>
      </c>
      <c r="R64" s="59"/>
      <c r="S64" s="43" t="s">
        <v>649</v>
      </c>
      <c r="T64" s="43" t="s">
        <v>619</v>
      </c>
      <c r="U64" s="108" t="s">
        <v>937</v>
      </c>
      <c r="V64" s="108" t="s">
        <v>938</v>
      </c>
      <c r="W64" s="108" t="s">
        <v>939</v>
      </c>
      <c r="X64" s="108" t="s">
        <v>916</v>
      </c>
      <c r="Y64" s="108" t="s">
        <v>916</v>
      </c>
      <c r="Z64" s="44">
        <f>SUM(AA64:AC64)</f>
        <v>93.8</v>
      </c>
      <c r="AA64" s="95">
        <v>93.8</v>
      </c>
      <c r="AB64" s="45"/>
      <c r="AC64" s="94"/>
      <c r="AD64" s="94"/>
      <c r="AE64" s="94" t="s">
        <v>916</v>
      </c>
      <c r="AF64" s="94">
        <v>775</v>
      </c>
      <c r="AG64" s="59"/>
      <c r="AH64" s="59"/>
      <c r="AI64" s="59"/>
      <c r="AJ64" s="59"/>
      <c r="AK64" s="59"/>
      <c r="AL64" s="59"/>
      <c r="AM64" s="59"/>
      <c r="AN64" s="59"/>
      <c r="AO64" s="59"/>
      <c r="AP64" s="95"/>
      <c r="AQ64" s="95"/>
      <c r="AR64" s="46"/>
      <c r="AS64" s="46"/>
      <c r="AT64" s="46"/>
      <c r="AU64" s="95"/>
      <c r="AV64" s="95"/>
      <c r="AW64" s="95"/>
      <c r="AX64" s="95"/>
      <c r="AY64" s="95"/>
      <c r="AZ64" s="126" t="s">
        <v>936</v>
      </c>
      <c r="BA64" s="127"/>
    </row>
    <row r="65" spans="1:53" ht="42" customHeight="1">
      <c r="A65" s="57">
        <v>2</v>
      </c>
      <c r="B65" s="59" t="s">
        <v>55</v>
      </c>
      <c r="C65" s="94" t="s">
        <v>812</v>
      </c>
      <c r="D65" s="94" t="s">
        <v>658</v>
      </c>
      <c r="E65" s="94" t="s">
        <v>916</v>
      </c>
      <c r="F65" s="94" t="s">
        <v>916</v>
      </c>
      <c r="G65" s="59" t="s">
        <v>22</v>
      </c>
      <c r="H65" s="60">
        <v>1984</v>
      </c>
      <c r="I65" s="61">
        <v>1</v>
      </c>
      <c r="J65" s="61">
        <v>2</v>
      </c>
      <c r="K65" s="61">
        <v>5</v>
      </c>
      <c r="L65" s="61">
        <v>2</v>
      </c>
      <c r="M65" s="43" t="s">
        <v>30</v>
      </c>
      <c r="N65" s="59" t="s">
        <v>28</v>
      </c>
      <c r="O65" s="43" t="s">
        <v>30</v>
      </c>
      <c r="P65" s="43" t="s">
        <v>28</v>
      </c>
      <c r="Q65" s="43" t="s">
        <v>642</v>
      </c>
      <c r="R65" s="59"/>
      <c r="S65" s="43" t="s">
        <v>649</v>
      </c>
      <c r="T65" s="43" t="s">
        <v>618</v>
      </c>
      <c r="U65" s="108" t="s">
        <v>940</v>
      </c>
      <c r="V65" s="108" t="s">
        <v>938</v>
      </c>
      <c r="W65" s="108" t="s">
        <v>939</v>
      </c>
      <c r="X65" s="108" t="s">
        <v>916</v>
      </c>
      <c r="Y65" s="108" t="s">
        <v>916</v>
      </c>
      <c r="Z65" s="44">
        <f aca="true" t="shared" si="2" ref="Z65:Z143">SUM(AA65:AC65)</f>
        <v>113.1</v>
      </c>
      <c r="AA65" s="57">
        <v>113.1</v>
      </c>
      <c r="AB65" s="62"/>
      <c r="AC65" s="94"/>
      <c r="AD65" s="94"/>
      <c r="AE65" s="94" t="s">
        <v>916</v>
      </c>
      <c r="AF65" s="94">
        <v>1322</v>
      </c>
      <c r="AG65" s="59"/>
      <c r="AH65" s="59"/>
      <c r="AI65" s="43" t="s">
        <v>11</v>
      </c>
      <c r="AJ65" s="59"/>
      <c r="AK65" s="59" t="s">
        <v>20</v>
      </c>
      <c r="AL65" s="59" t="s">
        <v>20</v>
      </c>
      <c r="AM65" s="59" t="s">
        <v>20</v>
      </c>
      <c r="AN65" s="59" t="s">
        <v>558</v>
      </c>
      <c r="AO65" s="43" t="s">
        <v>542</v>
      </c>
      <c r="AP65" s="94"/>
      <c r="AQ65" s="94"/>
      <c r="AR65" s="46">
        <v>6.38</v>
      </c>
      <c r="AS65" s="46">
        <v>1</v>
      </c>
      <c r="AT65" s="94"/>
      <c r="AU65" s="94"/>
      <c r="AV65" s="94"/>
      <c r="AW65" s="94">
        <v>139</v>
      </c>
      <c r="AX65" s="94"/>
      <c r="AY65" s="94"/>
      <c r="AZ65" s="126" t="s">
        <v>936</v>
      </c>
      <c r="BA65" s="127"/>
    </row>
    <row r="66" spans="1:53" ht="42.75" customHeight="1">
      <c r="A66" s="48">
        <v>3</v>
      </c>
      <c r="B66" s="59" t="s">
        <v>55</v>
      </c>
      <c r="C66" s="94" t="s">
        <v>812</v>
      </c>
      <c r="D66" s="94" t="s">
        <v>659</v>
      </c>
      <c r="E66" s="94" t="s">
        <v>916</v>
      </c>
      <c r="F66" s="94" t="s">
        <v>916</v>
      </c>
      <c r="G66" s="59" t="s">
        <v>22</v>
      </c>
      <c r="H66" s="60">
        <v>1895</v>
      </c>
      <c r="I66" s="61">
        <v>1</v>
      </c>
      <c r="J66" s="61">
        <v>3</v>
      </c>
      <c r="K66" s="61">
        <v>5</v>
      </c>
      <c r="L66" s="61">
        <v>2</v>
      </c>
      <c r="M66" s="43" t="s">
        <v>30</v>
      </c>
      <c r="N66" s="59" t="s">
        <v>28</v>
      </c>
      <c r="O66" s="43" t="s">
        <v>30</v>
      </c>
      <c r="P66" s="43" t="s">
        <v>28</v>
      </c>
      <c r="Q66" s="43" t="s">
        <v>642</v>
      </c>
      <c r="R66" s="59"/>
      <c r="S66" s="43" t="s">
        <v>649</v>
      </c>
      <c r="T66" s="43" t="s">
        <v>619</v>
      </c>
      <c r="U66" s="108" t="s">
        <v>937</v>
      </c>
      <c r="V66" s="108" t="s">
        <v>938</v>
      </c>
      <c r="W66" s="108" t="s">
        <v>939</v>
      </c>
      <c r="X66" s="108" t="s">
        <v>916</v>
      </c>
      <c r="Y66" s="108" t="s">
        <v>916</v>
      </c>
      <c r="Z66" s="44">
        <f t="shared" si="2"/>
        <v>89.4</v>
      </c>
      <c r="AA66" s="57">
        <v>89.4</v>
      </c>
      <c r="AB66" s="62"/>
      <c r="AC66" s="94"/>
      <c r="AD66" s="94"/>
      <c r="AE66" s="94" t="s">
        <v>916</v>
      </c>
      <c r="AF66" s="94">
        <v>902</v>
      </c>
      <c r="AG66" s="59"/>
      <c r="AH66" s="59"/>
      <c r="AI66" s="59"/>
      <c r="AJ66" s="59"/>
      <c r="AK66" s="59" t="s">
        <v>20</v>
      </c>
      <c r="AL66" s="59"/>
      <c r="AM66" s="59" t="s">
        <v>20</v>
      </c>
      <c r="AN66" s="59" t="s">
        <v>558</v>
      </c>
      <c r="AO66" s="59" t="s">
        <v>558</v>
      </c>
      <c r="AP66" s="94"/>
      <c r="AQ66" s="94"/>
      <c r="AR66" s="94">
        <v>2.89</v>
      </c>
      <c r="AS66" s="94">
        <v>5</v>
      </c>
      <c r="AT66" s="94"/>
      <c r="AU66" s="94"/>
      <c r="AV66" s="94"/>
      <c r="AW66" s="94"/>
      <c r="AX66" s="94"/>
      <c r="AY66" s="94"/>
      <c r="AZ66" s="126" t="s">
        <v>936</v>
      </c>
      <c r="BA66" s="127"/>
    </row>
    <row r="67" spans="1:53" ht="42" customHeight="1">
      <c r="A67" s="57">
        <v>4</v>
      </c>
      <c r="B67" s="59" t="s">
        <v>55</v>
      </c>
      <c r="C67" s="94" t="s">
        <v>812</v>
      </c>
      <c r="D67" s="94" t="s">
        <v>660</v>
      </c>
      <c r="E67" s="94" t="s">
        <v>916</v>
      </c>
      <c r="F67" s="94" t="s">
        <v>916</v>
      </c>
      <c r="G67" s="59" t="s">
        <v>22</v>
      </c>
      <c r="H67" s="60">
        <v>1953</v>
      </c>
      <c r="I67" s="61">
        <v>1</v>
      </c>
      <c r="J67" s="61">
        <v>6</v>
      </c>
      <c r="K67" s="61">
        <v>11</v>
      </c>
      <c r="L67" s="61">
        <v>2</v>
      </c>
      <c r="M67" s="43" t="s">
        <v>30</v>
      </c>
      <c r="N67" s="59"/>
      <c r="O67" s="43"/>
      <c r="P67" s="43"/>
      <c r="Q67" s="43" t="s">
        <v>643</v>
      </c>
      <c r="R67" s="59"/>
      <c r="S67" s="43" t="s">
        <v>649</v>
      </c>
      <c r="T67" s="43" t="s">
        <v>618</v>
      </c>
      <c r="U67" s="108" t="s">
        <v>941</v>
      </c>
      <c r="V67" s="108" t="s">
        <v>938</v>
      </c>
      <c r="W67" s="108" t="s">
        <v>939</v>
      </c>
      <c r="X67" s="108" t="s">
        <v>916</v>
      </c>
      <c r="Y67" s="108" t="s">
        <v>916</v>
      </c>
      <c r="Z67" s="44">
        <f t="shared" si="2"/>
        <v>154.3</v>
      </c>
      <c r="AA67" s="57">
        <v>154.3</v>
      </c>
      <c r="AB67" s="62"/>
      <c r="AC67" s="94"/>
      <c r="AD67" s="94"/>
      <c r="AE67" s="94" t="s">
        <v>916</v>
      </c>
      <c r="AF67" s="94">
        <v>1645</v>
      </c>
      <c r="AG67" s="59"/>
      <c r="AH67" s="59"/>
      <c r="AI67" s="59"/>
      <c r="AJ67" s="59"/>
      <c r="AK67" s="59"/>
      <c r="AL67" s="59"/>
      <c r="AM67" s="59"/>
      <c r="AN67" s="59"/>
      <c r="AO67" s="59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126" t="s">
        <v>936</v>
      </c>
      <c r="BA67" s="127"/>
    </row>
    <row r="68" spans="1:53" ht="42" customHeight="1">
      <c r="A68" s="48">
        <v>5</v>
      </c>
      <c r="B68" s="59" t="s">
        <v>55</v>
      </c>
      <c r="C68" s="94" t="s">
        <v>812</v>
      </c>
      <c r="D68" s="94" t="s">
        <v>661</v>
      </c>
      <c r="E68" s="94" t="s">
        <v>916</v>
      </c>
      <c r="F68" s="94" t="s">
        <v>916</v>
      </c>
      <c r="G68" s="59" t="s">
        <v>22</v>
      </c>
      <c r="H68" s="60">
        <v>1977</v>
      </c>
      <c r="I68" s="61">
        <v>1</v>
      </c>
      <c r="J68" s="61">
        <v>2</v>
      </c>
      <c r="K68" s="61">
        <v>3</v>
      </c>
      <c r="L68" s="61">
        <v>2</v>
      </c>
      <c r="M68" s="43" t="s">
        <v>30</v>
      </c>
      <c r="N68" s="59"/>
      <c r="O68" s="43"/>
      <c r="P68" s="43"/>
      <c r="Q68" s="43" t="s">
        <v>643</v>
      </c>
      <c r="R68" s="59"/>
      <c r="S68" s="43" t="s">
        <v>647</v>
      </c>
      <c r="T68" s="43" t="s">
        <v>618</v>
      </c>
      <c r="U68" s="108" t="s">
        <v>941</v>
      </c>
      <c r="V68" s="108" t="s">
        <v>938</v>
      </c>
      <c r="W68" s="108" t="s">
        <v>939</v>
      </c>
      <c r="X68" s="108" t="s">
        <v>916</v>
      </c>
      <c r="Y68" s="108" t="s">
        <v>916</v>
      </c>
      <c r="Z68" s="44">
        <f t="shared" si="2"/>
        <v>71.1</v>
      </c>
      <c r="AA68" s="57">
        <v>71.1</v>
      </c>
      <c r="AB68" s="62"/>
      <c r="AC68" s="94"/>
      <c r="AD68" s="94"/>
      <c r="AE68" s="94" t="s">
        <v>916</v>
      </c>
      <c r="AF68" s="94">
        <v>890</v>
      </c>
      <c r="AG68" s="59"/>
      <c r="AH68" s="59"/>
      <c r="AI68" s="59"/>
      <c r="AJ68" s="59"/>
      <c r="AK68" s="59"/>
      <c r="AL68" s="59"/>
      <c r="AM68" s="59"/>
      <c r="AN68" s="59"/>
      <c r="AO68" s="59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126" t="s">
        <v>936</v>
      </c>
      <c r="BA68" s="127"/>
    </row>
    <row r="69" spans="1:53" ht="45">
      <c r="A69" s="57">
        <v>6</v>
      </c>
      <c r="B69" s="59" t="s">
        <v>55</v>
      </c>
      <c r="C69" s="94" t="s">
        <v>812</v>
      </c>
      <c r="D69" s="94" t="s">
        <v>662</v>
      </c>
      <c r="E69" s="94" t="s">
        <v>916</v>
      </c>
      <c r="F69" s="94" t="s">
        <v>916</v>
      </c>
      <c r="G69" s="59" t="s">
        <v>22</v>
      </c>
      <c r="H69" s="60">
        <v>1957</v>
      </c>
      <c r="I69" s="61">
        <v>2</v>
      </c>
      <c r="J69" s="61">
        <v>21</v>
      </c>
      <c r="K69" s="61">
        <v>38</v>
      </c>
      <c r="L69" s="61">
        <v>1</v>
      </c>
      <c r="M69" s="59" t="s">
        <v>28</v>
      </c>
      <c r="N69" s="59" t="s">
        <v>28</v>
      </c>
      <c r="O69" s="43" t="s">
        <v>30</v>
      </c>
      <c r="P69" s="43" t="s">
        <v>28</v>
      </c>
      <c r="Q69" s="43" t="s">
        <v>642</v>
      </c>
      <c r="R69" s="59"/>
      <c r="S69" s="43" t="s">
        <v>649</v>
      </c>
      <c r="T69" s="43" t="s">
        <v>618</v>
      </c>
      <c r="U69" s="108" t="s">
        <v>941</v>
      </c>
      <c r="V69" s="108" t="s">
        <v>938</v>
      </c>
      <c r="W69" s="108" t="s">
        <v>939</v>
      </c>
      <c r="X69" s="108" t="s">
        <v>916</v>
      </c>
      <c r="Y69" s="108" t="s">
        <v>916</v>
      </c>
      <c r="Z69" s="44">
        <f t="shared" si="2"/>
        <v>794.7</v>
      </c>
      <c r="AA69" s="57">
        <v>708.6</v>
      </c>
      <c r="AB69" s="62"/>
      <c r="AC69" s="94">
        <v>86.1</v>
      </c>
      <c r="AD69" s="94">
        <f>SUM(AC69)</f>
        <v>86.1</v>
      </c>
      <c r="AE69" s="94" t="s">
        <v>916</v>
      </c>
      <c r="AF69" s="94">
        <v>600</v>
      </c>
      <c r="AG69" s="59" t="s">
        <v>558</v>
      </c>
      <c r="AH69" s="59"/>
      <c r="AI69" s="59"/>
      <c r="AJ69" s="59"/>
      <c r="AK69" s="59" t="s">
        <v>20</v>
      </c>
      <c r="AL69" s="59"/>
      <c r="AM69" s="59" t="s">
        <v>20</v>
      </c>
      <c r="AN69" s="59" t="s">
        <v>558</v>
      </c>
      <c r="AO69" s="59" t="s">
        <v>558</v>
      </c>
      <c r="AP69" s="94"/>
      <c r="AQ69" s="94"/>
      <c r="AR69" s="94">
        <v>2.89</v>
      </c>
      <c r="AS69" s="94">
        <v>13</v>
      </c>
      <c r="AT69" s="94">
        <v>0.2472</v>
      </c>
      <c r="AU69" s="94"/>
      <c r="AV69" s="94"/>
      <c r="AW69" s="94">
        <v>640.68</v>
      </c>
      <c r="AX69" s="94"/>
      <c r="AY69" s="94"/>
      <c r="AZ69" s="126" t="s">
        <v>936</v>
      </c>
      <c r="BA69" s="127"/>
    </row>
    <row r="70" spans="1:53" ht="45">
      <c r="A70" s="48">
        <v>7</v>
      </c>
      <c r="B70" s="59" t="s">
        <v>55</v>
      </c>
      <c r="C70" s="94" t="s">
        <v>812</v>
      </c>
      <c r="D70" s="94" t="s">
        <v>663</v>
      </c>
      <c r="E70" s="94" t="s">
        <v>916</v>
      </c>
      <c r="F70" s="94" t="s">
        <v>916</v>
      </c>
      <c r="G70" s="59" t="s">
        <v>22</v>
      </c>
      <c r="H70" s="60">
        <v>1958</v>
      </c>
      <c r="I70" s="61">
        <v>2</v>
      </c>
      <c r="J70" s="61">
        <v>8</v>
      </c>
      <c r="K70" s="61">
        <v>8</v>
      </c>
      <c r="L70" s="61">
        <v>1</v>
      </c>
      <c r="M70" s="59" t="s">
        <v>28</v>
      </c>
      <c r="N70" s="59" t="s">
        <v>28</v>
      </c>
      <c r="O70" s="43" t="s">
        <v>30</v>
      </c>
      <c r="P70" s="43" t="s">
        <v>28</v>
      </c>
      <c r="Q70" s="43" t="s">
        <v>642</v>
      </c>
      <c r="R70" s="59"/>
      <c r="S70" s="43" t="s">
        <v>647</v>
      </c>
      <c r="T70" s="43" t="s">
        <v>618</v>
      </c>
      <c r="U70" s="108" t="s">
        <v>941</v>
      </c>
      <c r="V70" s="108" t="s">
        <v>938</v>
      </c>
      <c r="W70" s="108" t="s">
        <v>939</v>
      </c>
      <c r="X70" s="108" t="s">
        <v>916</v>
      </c>
      <c r="Y70" s="108" t="s">
        <v>916</v>
      </c>
      <c r="Z70" s="44">
        <f t="shared" si="2"/>
        <v>310.9</v>
      </c>
      <c r="AA70" s="57">
        <v>280.5</v>
      </c>
      <c r="AB70" s="62"/>
      <c r="AC70" s="94">
        <v>30.4</v>
      </c>
      <c r="AD70" s="94">
        <f aca="true" t="shared" si="3" ref="AD70:AD154">SUM(AC70)</f>
        <v>30.4</v>
      </c>
      <c r="AE70" s="94" t="s">
        <v>916</v>
      </c>
      <c r="AF70" s="94">
        <v>962</v>
      </c>
      <c r="AG70" s="59" t="s">
        <v>558</v>
      </c>
      <c r="AH70" s="59"/>
      <c r="AI70" s="43" t="s">
        <v>11</v>
      </c>
      <c r="AJ70" s="59"/>
      <c r="AK70" s="59" t="s">
        <v>20</v>
      </c>
      <c r="AL70" s="59" t="s">
        <v>20</v>
      </c>
      <c r="AM70" s="59" t="s">
        <v>20</v>
      </c>
      <c r="AN70" s="59" t="s">
        <v>558</v>
      </c>
      <c r="AO70" s="59" t="s">
        <v>558</v>
      </c>
      <c r="AP70" s="94"/>
      <c r="AQ70" s="94"/>
      <c r="AR70" s="94">
        <v>6.38</v>
      </c>
      <c r="AS70" s="94">
        <v>4</v>
      </c>
      <c r="AT70" s="94">
        <v>0.2472</v>
      </c>
      <c r="AU70" s="94"/>
      <c r="AV70" s="94"/>
      <c r="AW70" s="94">
        <v>131.43</v>
      </c>
      <c r="AX70" s="94"/>
      <c r="AY70" s="94"/>
      <c r="AZ70" s="126" t="s">
        <v>936</v>
      </c>
      <c r="BA70" s="127"/>
    </row>
    <row r="71" spans="1:53" ht="15.75">
      <c r="A71" s="48"/>
      <c r="B71" s="59"/>
      <c r="C71" s="94"/>
      <c r="D71" s="94"/>
      <c r="E71" s="94"/>
      <c r="F71" s="94"/>
      <c r="G71" s="59"/>
      <c r="H71" s="60"/>
      <c r="I71" s="61"/>
      <c r="J71" s="61"/>
      <c r="K71" s="61"/>
      <c r="L71" s="61"/>
      <c r="M71" s="59"/>
      <c r="N71" s="59"/>
      <c r="O71" s="43"/>
      <c r="P71" s="43"/>
      <c r="Q71" s="43"/>
      <c r="R71" s="59"/>
      <c r="S71" s="43"/>
      <c r="T71" s="43"/>
      <c r="U71" s="108"/>
      <c r="V71" s="108"/>
      <c r="W71" s="108"/>
      <c r="X71" s="108"/>
      <c r="Y71" s="108"/>
      <c r="Z71" s="44"/>
      <c r="AA71" s="57"/>
      <c r="AB71" s="62"/>
      <c r="AC71" s="94"/>
      <c r="AD71" s="94"/>
      <c r="AE71" s="94"/>
      <c r="AF71" s="94"/>
      <c r="AG71" s="59"/>
      <c r="AH71" s="59"/>
      <c r="AI71" s="59"/>
      <c r="AJ71" s="59"/>
      <c r="AK71" s="59" t="s">
        <v>20</v>
      </c>
      <c r="AL71" s="59"/>
      <c r="AM71" s="59" t="s">
        <v>20</v>
      </c>
      <c r="AN71" s="59" t="s">
        <v>558</v>
      </c>
      <c r="AO71" s="59" t="s">
        <v>558</v>
      </c>
      <c r="AP71" s="94"/>
      <c r="AQ71" s="94"/>
      <c r="AR71" s="94">
        <v>2.89</v>
      </c>
      <c r="AS71" s="94">
        <v>1</v>
      </c>
      <c r="AT71" s="94"/>
      <c r="AU71" s="94"/>
      <c r="AV71" s="94"/>
      <c r="AW71" s="94"/>
      <c r="AX71" s="94"/>
      <c r="AY71" s="94"/>
      <c r="AZ71" s="94"/>
      <c r="BA71" s="94"/>
    </row>
    <row r="72" spans="1:53" ht="35.25" customHeight="1">
      <c r="A72" s="57">
        <v>8</v>
      </c>
      <c r="B72" s="59" t="s">
        <v>55</v>
      </c>
      <c r="C72" s="94" t="s">
        <v>812</v>
      </c>
      <c r="D72" s="94" t="s">
        <v>664</v>
      </c>
      <c r="E72" s="94" t="s">
        <v>916</v>
      </c>
      <c r="F72" s="94" t="s">
        <v>916</v>
      </c>
      <c r="G72" s="59" t="s">
        <v>22</v>
      </c>
      <c r="H72" s="60">
        <v>1952</v>
      </c>
      <c r="I72" s="61">
        <v>2</v>
      </c>
      <c r="J72" s="61">
        <v>26</v>
      </c>
      <c r="K72" s="61">
        <v>51</v>
      </c>
      <c r="L72" s="61">
        <v>1</v>
      </c>
      <c r="M72" s="59" t="s">
        <v>28</v>
      </c>
      <c r="N72" s="59" t="s">
        <v>28</v>
      </c>
      <c r="O72" s="43" t="s">
        <v>30</v>
      </c>
      <c r="P72" s="43" t="s">
        <v>28</v>
      </c>
      <c r="Q72" s="43" t="s">
        <v>642</v>
      </c>
      <c r="R72" s="59"/>
      <c r="S72" s="43" t="s">
        <v>647</v>
      </c>
      <c r="T72" s="43" t="s">
        <v>618</v>
      </c>
      <c r="U72" s="108" t="s">
        <v>941</v>
      </c>
      <c r="V72" s="108" t="s">
        <v>938</v>
      </c>
      <c r="W72" s="108" t="s">
        <v>939</v>
      </c>
      <c r="X72" s="108" t="s">
        <v>916</v>
      </c>
      <c r="Y72" s="108" t="s">
        <v>916</v>
      </c>
      <c r="Z72" s="44">
        <f t="shared" si="2"/>
        <v>1513.86</v>
      </c>
      <c r="AA72" s="94">
        <v>1320.36</v>
      </c>
      <c r="AB72" s="62"/>
      <c r="AC72" s="94">
        <v>193.5</v>
      </c>
      <c r="AD72" s="94">
        <f t="shared" si="3"/>
        <v>193.5</v>
      </c>
      <c r="AE72" s="94">
        <v>440.1</v>
      </c>
      <c r="AF72" s="94">
        <v>3691</v>
      </c>
      <c r="AG72" s="59" t="s">
        <v>558</v>
      </c>
      <c r="AH72" s="59"/>
      <c r="AI72" s="43" t="s">
        <v>11</v>
      </c>
      <c r="AJ72" s="59"/>
      <c r="AK72" s="59" t="s">
        <v>20</v>
      </c>
      <c r="AL72" s="59" t="s">
        <v>20</v>
      </c>
      <c r="AM72" s="59" t="s">
        <v>20</v>
      </c>
      <c r="AN72" s="59" t="s">
        <v>558</v>
      </c>
      <c r="AO72" s="59" t="s">
        <v>558</v>
      </c>
      <c r="AP72" s="94"/>
      <c r="AQ72" s="94"/>
      <c r="AR72" s="94">
        <v>6.38</v>
      </c>
      <c r="AS72" s="94">
        <v>20</v>
      </c>
      <c r="AT72" s="94">
        <v>0.2472</v>
      </c>
      <c r="AU72" s="94"/>
      <c r="AV72" s="94"/>
      <c r="AW72" s="94">
        <v>720.43</v>
      </c>
      <c r="AX72" s="94"/>
      <c r="AY72" s="94"/>
      <c r="AZ72" s="126" t="s">
        <v>936</v>
      </c>
      <c r="BA72" s="127"/>
    </row>
    <row r="73" spans="1:53" ht="35.25" customHeight="1">
      <c r="A73" s="57"/>
      <c r="B73" s="59"/>
      <c r="C73" s="94"/>
      <c r="D73" s="94"/>
      <c r="E73" s="94"/>
      <c r="F73" s="94"/>
      <c r="G73" s="59"/>
      <c r="H73" s="60"/>
      <c r="I73" s="61"/>
      <c r="J73" s="61"/>
      <c r="K73" s="61"/>
      <c r="L73" s="61"/>
      <c r="M73" s="59"/>
      <c r="N73" s="59"/>
      <c r="O73" s="43"/>
      <c r="P73" s="43"/>
      <c r="Q73" s="43"/>
      <c r="R73" s="59"/>
      <c r="S73" s="43"/>
      <c r="T73" s="43"/>
      <c r="U73" s="108"/>
      <c r="V73" s="108"/>
      <c r="W73" s="108"/>
      <c r="X73" s="108" t="s">
        <v>916</v>
      </c>
      <c r="Y73" s="108" t="s">
        <v>916</v>
      </c>
      <c r="Z73" s="44"/>
      <c r="AA73" s="94"/>
      <c r="AB73" s="62"/>
      <c r="AC73" s="94"/>
      <c r="AD73" s="94"/>
      <c r="AE73" s="94"/>
      <c r="AF73" s="94"/>
      <c r="AG73" s="59"/>
      <c r="AH73" s="59"/>
      <c r="AI73" s="43" t="s">
        <v>13</v>
      </c>
      <c r="AJ73" s="59"/>
      <c r="AK73" s="59" t="s">
        <v>20</v>
      </c>
      <c r="AL73" s="59"/>
      <c r="AM73" s="59" t="s">
        <v>20</v>
      </c>
      <c r="AN73" s="59" t="s">
        <v>558</v>
      </c>
      <c r="AO73" s="59" t="s">
        <v>558</v>
      </c>
      <c r="AP73" s="94"/>
      <c r="AQ73" s="94"/>
      <c r="AR73" s="94">
        <v>4.41</v>
      </c>
      <c r="AS73" s="94">
        <v>12</v>
      </c>
      <c r="AT73" s="94"/>
      <c r="AU73" s="94"/>
      <c r="AV73" s="94"/>
      <c r="AW73" s="94"/>
      <c r="AX73" s="94"/>
      <c r="AY73" s="94"/>
      <c r="AZ73" s="126" t="s">
        <v>936</v>
      </c>
      <c r="BA73" s="127"/>
    </row>
    <row r="74" spans="1:53" ht="45">
      <c r="A74" s="48">
        <v>9</v>
      </c>
      <c r="B74" s="59" t="s">
        <v>55</v>
      </c>
      <c r="C74" s="94" t="s">
        <v>812</v>
      </c>
      <c r="D74" s="94" t="s">
        <v>665</v>
      </c>
      <c r="E74" s="94" t="s">
        <v>916</v>
      </c>
      <c r="F74" s="94" t="s">
        <v>916</v>
      </c>
      <c r="G74" s="59" t="s">
        <v>22</v>
      </c>
      <c r="H74" s="60">
        <v>1950</v>
      </c>
      <c r="I74" s="61">
        <v>1</v>
      </c>
      <c r="J74" s="61">
        <v>2</v>
      </c>
      <c r="K74" s="61">
        <v>1</v>
      </c>
      <c r="L74" s="61">
        <v>2</v>
      </c>
      <c r="M74" s="43" t="s">
        <v>30</v>
      </c>
      <c r="N74" s="59" t="s">
        <v>28</v>
      </c>
      <c r="O74" s="43" t="s">
        <v>30</v>
      </c>
      <c r="P74" s="43" t="s">
        <v>28</v>
      </c>
      <c r="Q74" s="43" t="s">
        <v>642</v>
      </c>
      <c r="R74" s="59"/>
      <c r="S74" s="43" t="s">
        <v>649</v>
      </c>
      <c r="T74" s="43" t="s">
        <v>618</v>
      </c>
      <c r="U74" s="108" t="s">
        <v>937</v>
      </c>
      <c r="V74" s="108" t="s">
        <v>938</v>
      </c>
      <c r="W74" s="108" t="s">
        <v>939</v>
      </c>
      <c r="X74" s="108" t="s">
        <v>916</v>
      </c>
      <c r="Y74" s="108" t="s">
        <v>916</v>
      </c>
      <c r="Z74" s="44">
        <f t="shared" si="2"/>
        <v>79.2</v>
      </c>
      <c r="AA74" s="94">
        <v>79.2</v>
      </c>
      <c r="AB74" s="62"/>
      <c r="AC74" s="94"/>
      <c r="AD74" s="94">
        <f t="shared" si="3"/>
        <v>0</v>
      </c>
      <c r="AE74" s="94" t="s">
        <v>916</v>
      </c>
      <c r="AF74" s="94">
        <v>1471</v>
      </c>
      <c r="AG74" s="59"/>
      <c r="AH74" s="59"/>
      <c r="AI74" s="43" t="s">
        <v>11</v>
      </c>
      <c r="AJ74" s="59"/>
      <c r="AK74" s="59" t="s">
        <v>20</v>
      </c>
      <c r="AL74" s="59" t="s">
        <v>20</v>
      </c>
      <c r="AM74" s="59" t="s">
        <v>20</v>
      </c>
      <c r="AN74" s="59" t="s">
        <v>558</v>
      </c>
      <c r="AO74" s="59" t="s">
        <v>558</v>
      </c>
      <c r="AP74" s="94"/>
      <c r="AQ74" s="94"/>
      <c r="AR74" s="94">
        <v>6.38</v>
      </c>
      <c r="AS74" s="94">
        <v>1</v>
      </c>
      <c r="AT74" s="94"/>
      <c r="AU74" s="94"/>
      <c r="AV74" s="94"/>
      <c r="AW74" s="94"/>
      <c r="AX74" s="94"/>
      <c r="AY74" s="94"/>
      <c r="AZ74" s="126" t="s">
        <v>936</v>
      </c>
      <c r="BA74" s="127"/>
    </row>
    <row r="75" spans="1:53" ht="45">
      <c r="A75" s="57">
        <v>10</v>
      </c>
      <c r="B75" s="59" t="s">
        <v>55</v>
      </c>
      <c r="C75" s="94" t="s">
        <v>812</v>
      </c>
      <c r="D75" s="94" t="s">
        <v>666</v>
      </c>
      <c r="E75" s="94" t="s">
        <v>916</v>
      </c>
      <c r="F75" s="94" t="s">
        <v>916</v>
      </c>
      <c r="G75" s="59" t="s">
        <v>22</v>
      </c>
      <c r="H75" s="60">
        <v>1949</v>
      </c>
      <c r="I75" s="61">
        <v>1</v>
      </c>
      <c r="J75" s="61">
        <v>2</v>
      </c>
      <c r="K75" s="61">
        <v>1</v>
      </c>
      <c r="L75" s="61">
        <v>2</v>
      </c>
      <c r="M75" s="43" t="s">
        <v>30</v>
      </c>
      <c r="N75" s="59" t="s">
        <v>28</v>
      </c>
      <c r="O75" s="43" t="s">
        <v>30</v>
      </c>
      <c r="P75" s="43" t="s">
        <v>28</v>
      </c>
      <c r="Q75" s="43" t="s">
        <v>642</v>
      </c>
      <c r="R75" s="59"/>
      <c r="S75" s="43" t="s">
        <v>649</v>
      </c>
      <c r="T75" s="43" t="s">
        <v>618</v>
      </c>
      <c r="U75" s="108" t="s">
        <v>941</v>
      </c>
      <c r="V75" s="108" t="s">
        <v>938</v>
      </c>
      <c r="W75" s="108" t="s">
        <v>939</v>
      </c>
      <c r="X75" s="108" t="s">
        <v>916</v>
      </c>
      <c r="Y75" s="108" t="s">
        <v>916</v>
      </c>
      <c r="Z75" s="44">
        <f t="shared" si="2"/>
        <v>91.4</v>
      </c>
      <c r="AA75" s="94">
        <v>91.4</v>
      </c>
      <c r="AB75" s="62"/>
      <c r="AC75" s="94"/>
      <c r="AD75" s="94">
        <f t="shared" si="3"/>
        <v>0</v>
      </c>
      <c r="AE75" s="94" t="s">
        <v>916</v>
      </c>
      <c r="AF75" s="94">
        <v>1329</v>
      </c>
      <c r="AG75" s="59"/>
      <c r="AH75" s="59"/>
      <c r="AI75" s="43" t="s">
        <v>11</v>
      </c>
      <c r="AJ75" s="59"/>
      <c r="AK75" s="59" t="s">
        <v>20</v>
      </c>
      <c r="AL75" s="59" t="s">
        <v>20</v>
      </c>
      <c r="AM75" s="59" t="s">
        <v>20</v>
      </c>
      <c r="AN75" s="59" t="s">
        <v>558</v>
      </c>
      <c r="AO75" s="59" t="s">
        <v>558</v>
      </c>
      <c r="AP75" s="94"/>
      <c r="AQ75" s="94"/>
      <c r="AR75" s="94">
        <v>6.38</v>
      </c>
      <c r="AS75" s="94">
        <v>1</v>
      </c>
      <c r="AT75" s="94"/>
      <c r="AU75" s="94"/>
      <c r="AV75" s="94"/>
      <c r="AW75" s="93">
        <v>55</v>
      </c>
      <c r="AX75" s="94"/>
      <c r="AY75" s="94"/>
      <c r="AZ75" s="126" t="s">
        <v>936</v>
      </c>
      <c r="BA75" s="127"/>
    </row>
    <row r="76" spans="1:53" ht="43.5" customHeight="1">
      <c r="A76" s="48">
        <v>11</v>
      </c>
      <c r="B76" s="59" t="s">
        <v>55</v>
      </c>
      <c r="C76" s="94" t="s">
        <v>812</v>
      </c>
      <c r="D76" s="94" t="s">
        <v>667</v>
      </c>
      <c r="E76" s="94" t="s">
        <v>916</v>
      </c>
      <c r="F76" s="94" t="s">
        <v>916</v>
      </c>
      <c r="G76" s="59" t="s">
        <v>22</v>
      </c>
      <c r="H76" s="60">
        <v>1950</v>
      </c>
      <c r="I76" s="61">
        <v>1</v>
      </c>
      <c r="J76" s="61">
        <v>2</v>
      </c>
      <c r="K76" s="61">
        <v>2</v>
      </c>
      <c r="L76" s="61">
        <v>1</v>
      </c>
      <c r="M76" s="59" t="s">
        <v>28</v>
      </c>
      <c r="N76" s="59" t="s">
        <v>28</v>
      </c>
      <c r="O76" s="43" t="s">
        <v>30</v>
      </c>
      <c r="P76" s="43" t="s">
        <v>28</v>
      </c>
      <c r="Q76" s="43" t="s">
        <v>642</v>
      </c>
      <c r="R76" s="59"/>
      <c r="S76" s="43" t="s">
        <v>649</v>
      </c>
      <c r="T76" s="43" t="s">
        <v>618</v>
      </c>
      <c r="U76" s="108" t="s">
        <v>937</v>
      </c>
      <c r="V76" s="108" t="s">
        <v>938</v>
      </c>
      <c r="W76" s="108" t="s">
        <v>939</v>
      </c>
      <c r="X76" s="108" t="s">
        <v>916</v>
      </c>
      <c r="Y76" s="108" t="s">
        <v>916</v>
      </c>
      <c r="Z76" s="44">
        <f t="shared" si="2"/>
        <v>83</v>
      </c>
      <c r="AA76" s="94">
        <v>83</v>
      </c>
      <c r="AB76" s="62"/>
      <c r="AC76" s="94"/>
      <c r="AD76" s="94">
        <f t="shared" si="3"/>
        <v>0</v>
      </c>
      <c r="AE76" s="94" t="s">
        <v>916</v>
      </c>
      <c r="AF76" s="94">
        <v>1480</v>
      </c>
      <c r="AG76" s="59" t="s">
        <v>558</v>
      </c>
      <c r="AH76" s="59"/>
      <c r="AI76" s="43" t="s">
        <v>11</v>
      </c>
      <c r="AJ76" s="59"/>
      <c r="AK76" s="59" t="s">
        <v>20</v>
      </c>
      <c r="AL76" s="59" t="s">
        <v>20</v>
      </c>
      <c r="AM76" s="59" t="s">
        <v>20</v>
      </c>
      <c r="AN76" s="59" t="s">
        <v>558</v>
      </c>
      <c r="AO76" s="59" t="s">
        <v>558</v>
      </c>
      <c r="AP76" s="94"/>
      <c r="AQ76" s="94"/>
      <c r="AR76" s="94">
        <v>4.56</v>
      </c>
      <c r="AS76" s="94">
        <v>2</v>
      </c>
      <c r="AT76" s="94">
        <v>0.2472</v>
      </c>
      <c r="AU76" s="94"/>
      <c r="AV76" s="94"/>
      <c r="AW76" s="94"/>
      <c r="AX76" s="94"/>
      <c r="AY76" s="94"/>
      <c r="AZ76" s="126" t="s">
        <v>936</v>
      </c>
      <c r="BA76" s="127"/>
    </row>
    <row r="77" spans="1:53" ht="45">
      <c r="A77" s="57">
        <v>12</v>
      </c>
      <c r="B77" s="59" t="s">
        <v>55</v>
      </c>
      <c r="C77" s="94" t="s">
        <v>812</v>
      </c>
      <c r="D77" s="94" t="s">
        <v>668</v>
      </c>
      <c r="E77" s="94" t="s">
        <v>916</v>
      </c>
      <c r="F77" s="94" t="s">
        <v>916</v>
      </c>
      <c r="G77" s="59" t="s">
        <v>22</v>
      </c>
      <c r="H77" s="60">
        <v>1949</v>
      </c>
      <c r="I77" s="61">
        <v>1</v>
      </c>
      <c r="J77" s="61">
        <v>2</v>
      </c>
      <c r="K77" s="61">
        <v>2</v>
      </c>
      <c r="L77" s="61">
        <v>2</v>
      </c>
      <c r="M77" s="43" t="s">
        <v>30</v>
      </c>
      <c r="N77" s="59" t="s">
        <v>28</v>
      </c>
      <c r="O77" s="43" t="s">
        <v>30</v>
      </c>
      <c r="P77" s="43" t="s">
        <v>28</v>
      </c>
      <c r="Q77" s="43" t="s">
        <v>642</v>
      </c>
      <c r="R77" s="59"/>
      <c r="S77" s="43" t="s">
        <v>649</v>
      </c>
      <c r="T77" s="43" t="s">
        <v>618</v>
      </c>
      <c r="U77" s="108" t="s">
        <v>940</v>
      </c>
      <c r="V77" s="108" t="s">
        <v>938</v>
      </c>
      <c r="W77" s="108" t="s">
        <v>939</v>
      </c>
      <c r="X77" s="108" t="s">
        <v>916</v>
      </c>
      <c r="Y77" s="108" t="s">
        <v>916</v>
      </c>
      <c r="Z77" s="44">
        <f t="shared" si="2"/>
        <v>92.2</v>
      </c>
      <c r="AA77" s="94">
        <v>92.2</v>
      </c>
      <c r="AB77" s="62"/>
      <c r="AC77" s="94"/>
      <c r="AD77" s="94">
        <f t="shared" si="3"/>
        <v>0</v>
      </c>
      <c r="AE77" s="94" t="s">
        <v>916</v>
      </c>
      <c r="AF77" s="94">
        <v>1814</v>
      </c>
      <c r="AG77" s="59"/>
      <c r="AH77" s="59"/>
      <c r="AI77" s="43" t="s">
        <v>11</v>
      </c>
      <c r="AJ77" s="59"/>
      <c r="AK77" s="59" t="s">
        <v>20</v>
      </c>
      <c r="AL77" s="59" t="s">
        <v>20</v>
      </c>
      <c r="AM77" s="59" t="s">
        <v>20</v>
      </c>
      <c r="AN77" s="59" t="s">
        <v>558</v>
      </c>
      <c r="AO77" s="59" t="s">
        <v>558</v>
      </c>
      <c r="AP77" s="94"/>
      <c r="AQ77" s="94"/>
      <c r="AR77" s="94">
        <v>6.38</v>
      </c>
      <c r="AS77" s="94">
        <v>2</v>
      </c>
      <c r="AT77" s="94"/>
      <c r="AU77" s="94"/>
      <c r="AV77" s="94"/>
      <c r="AW77" s="94"/>
      <c r="AX77" s="94"/>
      <c r="AY77" s="94"/>
      <c r="AZ77" s="126" t="s">
        <v>936</v>
      </c>
      <c r="BA77" s="127"/>
    </row>
    <row r="78" spans="1:53" ht="45">
      <c r="A78" s="48">
        <v>13</v>
      </c>
      <c r="B78" s="59" t="s">
        <v>55</v>
      </c>
      <c r="C78" s="94" t="s">
        <v>812</v>
      </c>
      <c r="D78" s="94" t="s">
        <v>669</v>
      </c>
      <c r="E78" s="94" t="s">
        <v>916</v>
      </c>
      <c r="F78" s="94" t="s">
        <v>916</v>
      </c>
      <c r="G78" s="59" t="s">
        <v>22</v>
      </c>
      <c r="H78" s="60">
        <v>1917</v>
      </c>
      <c r="I78" s="61">
        <v>1</v>
      </c>
      <c r="J78" s="61">
        <v>2</v>
      </c>
      <c r="K78" s="61">
        <v>8</v>
      </c>
      <c r="L78" s="61">
        <v>1</v>
      </c>
      <c r="M78" s="59" t="s">
        <v>28</v>
      </c>
      <c r="N78" s="59" t="s">
        <v>28</v>
      </c>
      <c r="O78" s="43" t="s">
        <v>30</v>
      </c>
      <c r="P78" s="43" t="s">
        <v>28</v>
      </c>
      <c r="Q78" s="43" t="s">
        <v>642</v>
      </c>
      <c r="R78" s="59"/>
      <c r="S78" s="43" t="s">
        <v>649</v>
      </c>
      <c r="T78" s="43" t="s">
        <v>618</v>
      </c>
      <c r="U78" s="108" t="s">
        <v>946</v>
      </c>
      <c r="V78" s="108" t="s">
        <v>938</v>
      </c>
      <c r="W78" s="108" t="s">
        <v>939</v>
      </c>
      <c r="X78" s="108" t="s">
        <v>916</v>
      </c>
      <c r="Y78" s="108" t="s">
        <v>916</v>
      </c>
      <c r="Z78" s="44">
        <f t="shared" si="2"/>
        <v>133.2</v>
      </c>
      <c r="AA78" s="94">
        <v>133.2</v>
      </c>
      <c r="AB78" s="62"/>
      <c r="AC78" s="94"/>
      <c r="AD78" s="94">
        <f t="shared" si="3"/>
        <v>0</v>
      </c>
      <c r="AE78" s="94" t="s">
        <v>916</v>
      </c>
      <c r="AF78" s="94">
        <v>1671</v>
      </c>
      <c r="AG78" s="59" t="s">
        <v>558</v>
      </c>
      <c r="AH78" s="59"/>
      <c r="AI78" s="43" t="s">
        <v>11</v>
      </c>
      <c r="AJ78" s="59"/>
      <c r="AK78" s="59" t="s">
        <v>20</v>
      </c>
      <c r="AL78" s="59" t="s">
        <v>20</v>
      </c>
      <c r="AM78" s="59" t="s">
        <v>20</v>
      </c>
      <c r="AN78" s="59" t="s">
        <v>558</v>
      </c>
      <c r="AO78" s="59" t="s">
        <v>558</v>
      </c>
      <c r="AP78" s="94"/>
      <c r="AQ78" s="94"/>
      <c r="AR78" s="94">
        <v>6.38</v>
      </c>
      <c r="AS78" s="94">
        <v>8</v>
      </c>
      <c r="AT78" s="94">
        <v>0.2472</v>
      </c>
      <c r="AU78" s="94"/>
      <c r="AV78" s="94"/>
      <c r="AW78" s="94"/>
      <c r="AX78" s="94"/>
      <c r="AY78" s="94"/>
      <c r="AZ78" s="126" t="s">
        <v>936</v>
      </c>
      <c r="BA78" s="127"/>
    </row>
    <row r="79" spans="1:53" ht="45">
      <c r="A79" s="57">
        <v>14</v>
      </c>
      <c r="B79" s="59" t="s">
        <v>55</v>
      </c>
      <c r="C79" s="94" t="s">
        <v>812</v>
      </c>
      <c r="D79" s="94" t="s">
        <v>670</v>
      </c>
      <c r="E79" s="94" t="s">
        <v>916</v>
      </c>
      <c r="F79" s="94" t="s">
        <v>916</v>
      </c>
      <c r="G79" s="59" t="s">
        <v>22</v>
      </c>
      <c r="H79" s="60">
        <v>1949</v>
      </c>
      <c r="I79" s="61">
        <v>1</v>
      </c>
      <c r="J79" s="61">
        <v>2</v>
      </c>
      <c r="K79" s="61">
        <v>2</v>
      </c>
      <c r="L79" s="61">
        <v>1</v>
      </c>
      <c r="M79" s="59" t="s">
        <v>28</v>
      </c>
      <c r="N79" s="59" t="s">
        <v>28</v>
      </c>
      <c r="O79" s="43" t="s">
        <v>30</v>
      </c>
      <c r="P79" s="43" t="s">
        <v>28</v>
      </c>
      <c r="Q79" s="43" t="s">
        <v>642</v>
      </c>
      <c r="R79" s="59"/>
      <c r="S79" s="43" t="s">
        <v>649</v>
      </c>
      <c r="T79" s="43" t="s">
        <v>618</v>
      </c>
      <c r="U79" s="108" t="s">
        <v>946</v>
      </c>
      <c r="V79" s="108" t="s">
        <v>938</v>
      </c>
      <c r="W79" s="108" t="s">
        <v>939</v>
      </c>
      <c r="X79" s="108" t="s">
        <v>916</v>
      </c>
      <c r="Y79" s="108" t="s">
        <v>916</v>
      </c>
      <c r="Z79" s="44">
        <f t="shared" si="2"/>
        <v>93.4</v>
      </c>
      <c r="AA79" s="94">
        <v>93.4</v>
      </c>
      <c r="AB79" s="62"/>
      <c r="AC79" s="94"/>
      <c r="AD79" s="94">
        <f t="shared" si="3"/>
        <v>0</v>
      </c>
      <c r="AE79" s="94" t="s">
        <v>916</v>
      </c>
      <c r="AF79" s="94">
        <v>1341</v>
      </c>
      <c r="AG79" s="59" t="s">
        <v>558</v>
      </c>
      <c r="AH79" s="59"/>
      <c r="AI79" s="43" t="s">
        <v>11</v>
      </c>
      <c r="AJ79" s="59"/>
      <c r="AK79" s="59" t="s">
        <v>20</v>
      </c>
      <c r="AL79" s="59" t="s">
        <v>20</v>
      </c>
      <c r="AM79" s="59" t="s">
        <v>20</v>
      </c>
      <c r="AN79" s="59" t="s">
        <v>558</v>
      </c>
      <c r="AO79" s="59" t="s">
        <v>558</v>
      </c>
      <c r="AP79" s="94"/>
      <c r="AQ79" s="94"/>
      <c r="AR79" s="94">
        <v>6.38</v>
      </c>
      <c r="AS79" s="94">
        <v>2</v>
      </c>
      <c r="AT79" s="94">
        <v>0.2472</v>
      </c>
      <c r="AU79" s="94"/>
      <c r="AV79" s="94"/>
      <c r="AW79" s="94"/>
      <c r="AX79" s="94"/>
      <c r="AY79" s="94"/>
      <c r="AZ79" s="126" t="s">
        <v>936</v>
      </c>
      <c r="BA79" s="127"/>
    </row>
    <row r="80" spans="1:53" ht="42.75" customHeight="1">
      <c r="A80" s="48">
        <v>15</v>
      </c>
      <c r="B80" s="59" t="s">
        <v>55</v>
      </c>
      <c r="C80" s="94" t="s">
        <v>812</v>
      </c>
      <c r="D80" s="94" t="s">
        <v>671</v>
      </c>
      <c r="E80" s="94" t="s">
        <v>916</v>
      </c>
      <c r="F80" s="94" t="s">
        <v>916</v>
      </c>
      <c r="G80" s="59" t="s">
        <v>22</v>
      </c>
      <c r="H80" s="60">
        <v>1963</v>
      </c>
      <c r="I80" s="61">
        <v>1</v>
      </c>
      <c r="J80" s="61">
        <v>2</v>
      </c>
      <c r="K80" s="61">
        <v>7</v>
      </c>
      <c r="L80" s="61">
        <v>2</v>
      </c>
      <c r="M80" s="43" t="s">
        <v>30</v>
      </c>
      <c r="N80" s="59" t="s">
        <v>28</v>
      </c>
      <c r="O80" s="43" t="s">
        <v>30</v>
      </c>
      <c r="P80" s="43" t="s">
        <v>28</v>
      </c>
      <c r="Q80" s="43" t="s">
        <v>642</v>
      </c>
      <c r="R80" s="59"/>
      <c r="S80" s="43" t="s">
        <v>649</v>
      </c>
      <c r="T80" s="43" t="s">
        <v>618</v>
      </c>
      <c r="U80" s="108" t="s">
        <v>937</v>
      </c>
      <c r="V80" s="108" t="s">
        <v>938</v>
      </c>
      <c r="W80" s="108" t="s">
        <v>939</v>
      </c>
      <c r="X80" s="108" t="s">
        <v>916</v>
      </c>
      <c r="Y80" s="108" t="s">
        <v>916</v>
      </c>
      <c r="Z80" s="44">
        <f t="shared" si="2"/>
        <v>104.6</v>
      </c>
      <c r="AA80" s="94">
        <v>104.6</v>
      </c>
      <c r="AB80" s="62"/>
      <c r="AC80" s="94"/>
      <c r="AD80" s="94">
        <f t="shared" si="3"/>
        <v>0</v>
      </c>
      <c r="AE80" s="94" t="s">
        <v>916</v>
      </c>
      <c r="AF80" s="94">
        <v>1412</v>
      </c>
      <c r="AG80" s="59"/>
      <c r="AH80" s="59"/>
      <c r="AI80" s="43" t="s">
        <v>11</v>
      </c>
      <c r="AJ80" s="59"/>
      <c r="AK80" s="59" t="s">
        <v>20</v>
      </c>
      <c r="AL80" s="59" t="s">
        <v>20</v>
      </c>
      <c r="AM80" s="59" t="s">
        <v>20</v>
      </c>
      <c r="AN80" s="59" t="s">
        <v>558</v>
      </c>
      <c r="AO80" s="59" t="s">
        <v>558</v>
      </c>
      <c r="AP80" s="94"/>
      <c r="AQ80" s="94"/>
      <c r="AR80" s="94">
        <v>6.38</v>
      </c>
      <c r="AS80" s="94">
        <v>7</v>
      </c>
      <c r="AT80" s="94"/>
      <c r="AU80" s="94"/>
      <c r="AV80" s="94"/>
      <c r="AW80" s="94"/>
      <c r="AX80" s="94"/>
      <c r="AY80" s="94"/>
      <c r="AZ80" s="126" t="s">
        <v>936</v>
      </c>
      <c r="BA80" s="127"/>
    </row>
    <row r="81" spans="1:53" ht="45" customHeight="1">
      <c r="A81" s="57">
        <v>16</v>
      </c>
      <c r="B81" s="59" t="s">
        <v>55</v>
      </c>
      <c r="C81" s="94" t="s">
        <v>812</v>
      </c>
      <c r="D81" s="94" t="s">
        <v>672</v>
      </c>
      <c r="E81" s="94" t="s">
        <v>916</v>
      </c>
      <c r="F81" s="94" t="s">
        <v>916</v>
      </c>
      <c r="G81" s="59" t="s">
        <v>22</v>
      </c>
      <c r="H81" s="60">
        <v>1949</v>
      </c>
      <c r="I81" s="61">
        <v>1</v>
      </c>
      <c r="J81" s="61">
        <v>2</v>
      </c>
      <c r="K81" s="61">
        <v>1</v>
      </c>
      <c r="L81" s="61">
        <v>1</v>
      </c>
      <c r="M81" s="59" t="s">
        <v>28</v>
      </c>
      <c r="N81" s="59" t="s">
        <v>28</v>
      </c>
      <c r="O81" s="43" t="s">
        <v>30</v>
      </c>
      <c r="P81" s="43" t="s">
        <v>28</v>
      </c>
      <c r="Q81" s="43" t="s">
        <v>642</v>
      </c>
      <c r="R81" s="59"/>
      <c r="S81" s="43" t="s">
        <v>649</v>
      </c>
      <c r="T81" s="43" t="s">
        <v>618</v>
      </c>
      <c r="U81" s="108" t="s">
        <v>942</v>
      </c>
      <c r="V81" s="108" t="s">
        <v>938</v>
      </c>
      <c r="W81" s="108" t="s">
        <v>939</v>
      </c>
      <c r="X81" s="108" t="s">
        <v>916</v>
      </c>
      <c r="Y81" s="108" t="s">
        <v>916</v>
      </c>
      <c r="Z81" s="44">
        <f t="shared" si="2"/>
        <v>90.8</v>
      </c>
      <c r="AA81" s="94">
        <v>90.8</v>
      </c>
      <c r="AB81" s="62"/>
      <c r="AC81" s="94"/>
      <c r="AD81" s="94">
        <f t="shared" si="3"/>
        <v>0</v>
      </c>
      <c r="AE81" s="94" t="s">
        <v>916</v>
      </c>
      <c r="AF81" s="94">
        <v>982</v>
      </c>
      <c r="AG81" s="59" t="s">
        <v>558</v>
      </c>
      <c r="AH81" s="59"/>
      <c r="AI81" s="43" t="s">
        <v>11</v>
      </c>
      <c r="AJ81" s="59"/>
      <c r="AK81" s="59" t="s">
        <v>20</v>
      </c>
      <c r="AL81" s="59" t="s">
        <v>20</v>
      </c>
      <c r="AM81" s="59" t="s">
        <v>20</v>
      </c>
      <c r="AN81" s="59" t="s">
        <v>558</v>
      </c>
      <c r="AO81" s="59" t="s">
        <v>558</v>
      </c>
      <c r="AP81" s="94"/>
      <c r="AQ81" s="94"/>
      <c r="AR81" s="94">
        <v>4.56</v>
      </c>
      <c r="AS81" s="94">
        <v>1</v>
      </c>
      <c r="AT81" s="94">
        <v>0.2472</v>
      </c>
      <c r="AU81" s="94"/>
      <c r="AV81" s="94"/>
      <c r="AW81" s="94"/>
      <c r="AX81" s="94"/>
      <c r="AY81" s="94"/>
      <c r="AZ81" s="126" t="s">
        <v>936</v>
      </c>
      <c r="BA81" s="127"/>
    </row>
    <row r="82" spans="1:53" ht="45">
      <c r="A82" s="48">
        <v>17</v>
      </c>
      <c r="B82" s="59" t="s">
        <v>55</v>
      </c>
      <c r="C82" s="94" t="s">
        <v>812</v>
      </c>
      <c r="D82" s="94" t="s">
        <v>673</v>
      </c>
      <c r="E82" s="94" t="s">
        <v>916</v>
      </c>
      <c r="F82" s="94" t="s">
        <v>916</v>
      </c>
      <c r="G82" s="59" t="s">
        <v>22</v>
      </c>
      <c r="H82" s="60">
        <v>1963</v>
      </c>
      <c r="I82" s="61">
        <v>2</v>
      </c>
      <c r="J82" s="61">
        <v>4</v>
      </c>
      <c r="K82" s="61">
        <v>6</v>
      </c>
      <c r="L82" s="61">
        <v>1</v>
      </c>
      <c r="M82" s="59" t="s">
        <v>28</v>
      </c>
      <c r="N82" s="59" t="s">
        <v>28</v>
      </c>
      <c r="O82" s="43" t="s">
        <v>30</v>
      </c>
      <c r="P82" s="43" t="s">
        <v>28</v>
      </c>
      <c r="Q82" s="43" t="s">
        <v>642</v>
      </c>
      <c r="R82" s="59"/>
      <c r="S82" s="43" t="s">
        <v>647</v>
      </c>
      <c r="T82" s="43" t="s">
        <v>618</v>
      </c>
      <c r="U82" s="108" t="s">
        <v>942</v>
      </c>
      <c r="V82" s="108" t="s">
        <v>943</v>
      </c>
      <c r="W82" s="108" t="s">
        <v>944</v>
      </c>
      <c r="X82" s="108" t="s">
        <v>916</v>
      </c>
      <c r="Y82" s="108" t="s">
        <v>916</v>
      </c>
      <c r="Z82" s="44">
        <f t="shared" si="2"/>
        <v>184.8</v>
      </c>
      <c r="AA82" s="94">
        <v>184.8</v>
      </c>
      <c r="AB82" s="62"/>
      <c r="AC82" s="94"/>
      <c r="AD82" s="94">
        <f t="shared" si="3"/>
        <v>0</v>
      </c>
      <c r="AE82" s="94" t="s">
        <v>916</v>
      </c>
      <c r="AF82" s="94">
        <v>1833</v>
      </c>
      <c r="AG82" s="59" t="s">
        <v>558</v>
      </c>
      <c r="AH82" s="59"/>
      <c r="AI82" s="43" t="s">
        <v>11</v>
      </c>
      <c r="AJ82" s="59"/>
      <c r="AK82" s="59" t="s">
        <v>20</v>
      </c>
      <c r="AL82" s="59" t="s">
        <v>20</v>
      </c>
      <c r="AM82" s="59" t="s">
        <v>20</v>
      </c>
      <c r="AN82" s="59" t="s">
        <v>558</v>
      </c>
      <c r="AO82" s="59" t="s">
        <v>558</v>
      </c>
      <c r="AP82" s="94"/>
      <c r="AQ82" s="94"/>
      <c r="AR82" s="94">
        <v>6.38</v>
      </c>
      <c r="AS82" s="94">
        <v>4</v>
      </c>
      <c r="AT82" s="94">
        <v>0.2472</v>
      </c>
      <c r="AU82" s="94"/>
      <c r="AV82" s="94"/>
      <c r="AW82" s="94">
        <v>103</v>
      </c>
      <c r="AX82" s="94"/>
      <c r="AY82" s="94"/>
      <c r="AZ82" s="126" t="s">
        <v>936</v>
      </c>
      <c r="BA82" s="127"/>
    </row>
    <row r="83" spans="1:53" ht="43.5" customHeight="1">
      <c r="A83" s="57">
        <v>18</v>
      </c>
      <c r="B83" s="59" t="s">
        <v>55</v>
      </c>
      <c r="C83" s="94" t="s">
        <v>812</v>
      </c>
      <c r="D83" s="94" t="s">
        <v>674</v>
      </c>
      <c r="E83" s="94" t="s">
        <v>916</v>
      </c>
      <c r="F83" s="94" t="s">
        <v>916</v>
      </c>
      <c r="G83" s="59" t="s">
        <v>22</v>
      </c>
      <c r="H83" s="60">
        <v>1934</v>
      </c>
      <c r="I83" s="61">
        <v>1</v>
      </c>
      <c r="J83" s="61">
        <v>2</v>
      </c>
      <c r="K83" s="61">
        <v>2</v>
      </c>
      <c r="L83" s="61">
        <v>1</v>
      </c>
      <c r="M83" s="59" t="s">
        <v>28</v>
      </c>
      <c r="N83" s="59" t="s">
        <v>28</v>
      </c>
      <c r="O83" s="43" t="s">
        <v>30</v>
      </c>
      <c r="P83" s="43" t="s">
        <v>28</v>
      </c>
      <c r="Q83" s="43" t="s">
        <v>642</v>
      </c>
      <c r="R83" s="59"/>
      <c r="S83" s="43" t="s">
        <v>649</v>
      </c>
      <c r="T83" s="43" t="s">
        <v>618</v>
      </c>
      <c r="U83" s="108" t="s">
        <v>937</v>
      </c>
      <c r="V83" s="108" t="s">
        <v>938</v>
      </c>
      <c r="W83" s="108" t="s">
        <v>939</v>
      </c>
      <c r="X83" s="108" t="s">
        <v>916</v>
      </c>
      <c r="Y83" s="108" t="s">
        <v>916</v>
      </c>
      <c r="Z83" s="44">
        <f t="shared" si="2"/>
        <v>99.7</v>
      </c>
      <c r="AA83" s="94">
        <v>99.7</v>
      </c>
      <c r="AB83" s="62"/>
      <c r="AC83" s="94"/>
      <c r="AD83" s="94">
        <f t="shared" si="3"/>
        <v>0</v>
      </c>
      <c r="AE83" s="94" t="s">
        <v>916</v>
      </c>
      <c r="AF83" s="94">
        <v>1694</v>
      </c>
      <c r="AG83" s="59" t="s">
        <v>558</v>
      </c>
      <c r="AH83" s="59"/>
      <c r="AI83" s="43" t="s">
        <v>11</v>
      </c>
      <c r="AJ83" s="59"/>
      <c r="AK83" s="59" t="s">
        <v>20</v>
      </c>
      <c r="AL83" s="59" t="s">
        <v>20</v>
      </c>
      <c r="AM83" s="59" t="s">
        <v>20</v>
      </c>
      <c r="AN83" s="59" t="s">
        <v>558</v>
      </c>
      <c r="AO83" s="59" t="s">
        <v>558</v>
      </c>
      <c r="AP83" s="94"/>
      <c r="AQ83" s="94"/>
      <c r="AR83" s="94">
        <v>6.38</v>
      </c>
      <c r="AS83" s="94">
        <v>1</v>
      </c>
      <c r="AT83" s="94">
        <v>0.2472</v>
      </c>
      <c r="AU83" s="94"/>
      <c r="AV83" s="94"/>
      <c r="AW83" s="94"/>
      <c r="AX83" s="94"/>
      <c r="AY83" s="94"/>
      <c r="AZ83" s="126" t="s">
        <v>936</v>
      </c>
      <c r="BA83" s="127"/>
    </row>
    <row r="84" spans="1:53" ht="45">
      <c r="A84" s="48">
        <v>19</v>
      </c>
      <c r="B84" s="59" t="s">
        <v>55</v>
      </c>
      <c r="C84" s="94" t="s">
        <v>812</v>
      </c>
      <c r="D84" s="94" t="s">
        <v>675</v>
      </c>
      <c r="E84" s="94" t="s">
        <v>916</v>
      </c>
      <c r="F84" s="94" t="s">
        <v>916</v>
      </c>
      <c r="G84" s="59" t="s">
        <v>22</v>
      </c>
      <c r="H84" s="60">
        <v>1954</v>
      </c>
      <c r="I84" s="61">
        <v>1</v>
      </c>
      <c r="J84" s="61">
        <v>2</v>
      </c>
      <c r="K84" s="61">
        <v>7</v>
      </c>
      <c r="L84" s="61">
        <v>2</v>
      </c>
      <c r="M84" s="43" t="s">
        <v>30</v>
      </c>
      <c r="N84" s="59" t="s">
        <v>28</v>
      </c>
      <c r="O84" s="43" t="s">
        <v>30</v>
      </c>
      <c r="P84" s="43" t="s">
        <v>28</v>
      </c>
      <c r="Q84" s="43" t="s">
        <v>642</v>
      </c>
      <c r="R84" s="59"/>
      <c r="S84" s="43" t="s">
        <v>649</v>
      </c>
      <c r="T84" s="43" t="s">
        <v>618</v>
      </c>
      <c r="U84" s="108" t="s">
        <v>937</v>
      </c>
      <c r="V84" s="108" t="s">
        <v>938</v>
      </c>
      <c r="W84" s="108" t="s">
        <v>939</v>
      </c>
      <c r="X84" s="108" t="s">
        <v>916</v>
      </c>
      <c r="Y84" s="108" t="s">
        <v>916</v>
      </c>
      <c r="Z84" s="44">
        <f t="shared" si="2"/>
        <v>81</v>
      </c>
      <c r="AA84" s="94">
        <v>81</v>
      </c>
      <c r="AB84" s="62"/>
      <c r="AC84" s="94"/>
      <c r="AD84" s="94">
        <f t="shared" si="3"/>
        <v>0</v>
      </c>
      <c r="AE84" s="94" t="s">
        <v>916</v>
      </c>
      <c r="AF84" s="94">
        <v>1464</v>
      </c>
      <c r="AG84" s="59" t="s">
        <v>558</v>
      </c>
      <c r="AH84" s="59"/>
      <c r="AI84" s="43" t="s">
        <v>11</v>
      </c>
      <c r="AJ84" s="59"/>
      <c r="AK84" s="59" t="s">
        <v>20</v>
      </c>
      <c r="AL84" s="59" t="s">
        <v>20</v>
      </c>
      <c r="AM84" s="59" t="s">
        <v>20</v>
      </c>
      <c r="AN84" s="59" t="s">
        <v>558</v>
      </c>
      <c r="AO84" s="59" t="s">
        <v>558</v>
      </c>
      <c r="AP84" s="94"/>
      <c r="AQ84" s="94"/>
      <c r="AR84" s="94">
        <v>6.38</v>
      </c>
      <c r="AS84" s="94">
        <v>3</v>
      </c>
      <c r="AT84" s="94">
        <v>0.2472</v>
      </c>
      <c r="AU84" s="94"/>
      <c r="AV84" s="94"/>
      <c r="AW84" s="94">
        <v>132</v>
      </c>
      <c r="AX84" s="94"/>
      <c r="AY84" s="94"/>
      <c r="AZ84" s="126" t="s">
        <v>936</v>
      </c>
      <c r="BA84" s="127"/>
    </row>
    <row r="85" spans="1:53" ht="45">
      <c r="A85" s="57">
        <v>20</v>
      </c>
      <c r="B85" s="59" t="s">
        <v>55</v>
      </c>
      <c r="C85" s="94" t="s">
        <v>812</v>
      </c>
      <c r="D85" s="94" t="s">
        <v>676</v>
      </c>
      <c r="E85" s="94" t="s">
        <v>916</v>
      </c>
      <c r="F85" s="94" t="s">
        <v>916</v>
      </c>
      <c r="G85" s="59" t="s">
        <v>22</v>
      </c>
      <c r="H85" s="60">
        <v>1974</v>
      </c>
      <c r="I85" s="61">
        <v>1</v>
      </c>
      <c r="J85" s="61">
        <v>2</v>
      </c>
      <c r="K85" s="61">
        <v>3</v>
      </c>
      <c r="L85" s="61">
        <v>1</v>
      </c>
      <c r="M85" s="59" t="s">
        <v>28</v>
      </c>
      <c r="N85" s="59" t="s">
        <v>28</v>
      </c>
      <c r="O85" s="43" t="s">
        <v>30</v>
      </c>
      <c r="P85" s="43" t="s">
        <v>28</v>
      </c>
      <c r="Q85" s="43" t="s">
        <v>642</v>
      </c>
      <c r="R85" s="59"/>
      <c r="S85" s="43" t="s">
        <v>647</v>
      </c>
      <c r="T85" s="43" t="s">
        <v>618</v>
      </c>
      <c r="U85" s="108" t="s">
        <v>945</v>
      </c>
      <c r="V85" s="108" t="s">
        <v>943</v>
      </c>
      <c r="W85" s="108" t="s">
        <v>944</v>
      </c>
      <c r="X85" s="108" t="s">
        <v>916</v>
      </c>
      <c r="Y85" s="108" t="s">
        <v>916</v>
      </c>
      <c r="Z85" s="44">
        <f t="shared" si="2"/>
        <v>127.5</v>
      </c>
      <c r="AA85" s="94">
        <v>127.5</v>
      </c>
      <c r="AB85" s="62"/>
      <c r="AC85" s="94"/>
      <c r="AD85" s="94">
        <f t="shared" si="3"/>
        <v>0</v>
      </c>
      <c r="AE85" s="94" t="s">
        <v>916</v>
      </c>
      <c r="AF85" s="94">
        <v>1913</v>
      </c>
      <c r="AG85" s="59" t="s">
        <v>558</v>
      </c>
      <c r="AH85" s="59"/>
      <c r="AI85" s="43" t="s">
        <v>11</v>
      </c>
      <c r="AJ85" s="59"/>
      <c r="AK85" s="59" t="s">
        <v>20</v>
      </c>
      <c r="AL85" s="59" t="s">
        <v>20</v>
      </c>
      <c r="AM85" s="59" t="s">
        <v>20</v>
      </c>
      <c r="AN85" s="59" t="s">
        <v>558</v>
      </c>
      <c r="AO85" s="59" t="s">
        <v>558</v>
      </c>
      <c r="AP85" s="94"/>
      <c r="AQ85" s="94"/>
      <c r="AR85" s="94">
        <v>6.38</v>
      </c>
      <c r="AS85" s="94">
        <v>0</v>
      </c>
      <c r="AT85" s="94">
        <v>0.2472</v>
      </c>
      <c r="AU85" s="94"/>
      <c r="AV85" s="94"/>
      <c r="AW85" s="94">
        <v>129</v>
      </c>
      <c r="AX85" s="94"/>
      <c r="AY85" s="94"/>
      <c r="AZ85" s="126" t="s">
        <v>936</v>
      </c>
      <c r="BA85" s="127"/>
    </row>
    <row r="86" spans="1:53" ht="45">
      <c r="A86" s="48">
        <v>21</v>
      </c>
      <c r="B86" s="59" t="s">
        <v>55</v>
      </c>
      <c r="C86" s="94" t="s">
        <v>812</v>
      </c>
      <c r="D86" s="94" t="s">
        <v>677</v>
      </c>
      <c r="E86" s="94" t="s">
        <v>916</v>
      </c>
      <c r="F86" s="94" t="s">
        <v>916</v>
      </c>
      <c r="G86" s="59" t="s">
        <v>22</v>
      </c>
      <c r="H86" s="60">
        <v>1954</v>
      </c>
      <c r="I86" s="61">
        <v>1</v>
      </c>
      <c r="J86" s="61">
        <v>2</v>
      </c>
      <c r="K86" s="61">
        <v>3</v>
      </c>
      <c r="L86" s="61">
        <v>2</v>
      </c>
      <c r="M86" s="43" t="s">
        <v>30</v>
      </c>
      <c r="N86" s="59" t="s">
        <v>28</v>
      </c>
      <c r="O86" s="43" t="s">
        <v>30</v>
      </c>
      <c r="P86" s="43" t="s">
        <v>28</v>
      </c>
      <c r="Q86" s="43" t="s">
        <v>642</v>
      </c>
      <c r="R86" s="59"/>
      <c r="S86" s="43" t="s">
        <v>649</v>
      </c>
      <c r="T86" s="43" t="s">
        <v>618</v>
      </c>
      <c r="U86" s="108" t="s">
        <v>947</v>
      </c>
      <c r="V86" s="108" t="s">
        <v>938</v>
      </c>
      <c r="W86" s="108" t="s">
        <v>939</v>
      </c>
      <c r="X86" s="108" t="s">
        <v>916</v>
      </c>
      <c r="Y86" s="108" t="s">
        <v>916</v>
      </c>
      <c r="Z86" s="44">
        <f t="shared" si="2"/>
        <v>82.6</v>
      </c>
      <c r="AA86" s="94">
        <v>82.6</v>
      </c>
      <c r="AB86" s="62"/>
      <c r="AC86" s="94"/>
      <c r="AD86" s="94">
        <f t="shared" si="3"/>
        <v>0</v>
      </c>
      <c r="AE86" s="94" t="s">
        <v>916</v>
      </c>
      <c r="AF86" s="94">
        <v>1604</v>
      </c>
      <c r="AG86" s="59"/>
      <c r="AH86" s="59"/>
      <c r="AI86" s="43" t="s">
        <v>11</v>
      </c>
      <c r="AJ86" s="59"/>
      <c r="AK86" s="59" t="s">
        <v>20</v>
      </c>
      <c r="AL86" s="59" t="s">
        <v>20</v>
      </c>
      <c r="AM86" s="59" t="s">
        <v>20</v>
      </c>
      <c r="AN86" s="59" t="s">
        <v>558</v>
      </c>
      <c r="AO86" s="59" t="s">
        <v>558</v>
      </c>
      <c r="AP86" s="94"/>
      <c r="AQ86" s="94"/>
      <c r="AR86" s="94">
        <v>4.56</v>
      </c>
      <c r="AS86" s="94">
        <v>2</v>
      </c>
      <c r="AT86" s="94"/>
      <c r="AU86" s="94"/>
      <c r="AV86" s="94"/>
      <c r="AW86" s="94">
        <v>50</v>
      </c>
      <c r="AX86" s="94"/>
      <c r="AY86" s="94"/>
      <c r="AZ86" s="126" t="s">
        <v>936</v>
      </c>
      <c r="BA86" s="127"/>
    </row>
    <row r="87" spans="1:53" ht="43.5" customHeight="1">
      <c r="A87" s="57">
        <v>22</v>
      </c>
      <c r="B87" s="59" t="s">
        <v>55</v>
      </c>
      <c r="C87" s="94" t="s">
        <v>812</v>
      </c>
      <c r="D87" s="94" t="s">
        <v>678</v>
      </c>
      <c r="E87" s="94" t="s">
        <v>916</v>
      </c>
      <c r="F87" s="94" t="s">
        <v>916</v>
      </c>
      <c r="G87" s="59" t="s">
        <v>22</v>
      </c>
      <c r="H87" s="60">
        <v>1954</v>
      </c>
      <c r="I87" s="61">
        <v>1</v>
      </c>
      <c r="J87" s="61">
        <v>2</v>
      </c>
      <c r="K87" s="61">
        <v>1</v>
      </c>
      <c r="L87" s="61">
        <v>1</v>
      </c>
      <c r="M87" s="59" t="s">
        <v>28</v>
      </c>
      <c r="N87" s="59" t="s">
        <v>28</v>
      </c>
      <c r="O87" s="43" t="s">
        <v>30</v>
      </c>
      <c r="P87" s="43" t="s">
        <v>28</v>
      </c>
      <c r="Q87" s="43" t="s">
        <v>642</v>
      </c>
      <c r="R87" s="59"/>
      <c r="S87" s="43" t="s">
        <v>649</v>
      </c>
      <c r="T87" s="43" t="s">
        <v>618</v>
      </c>
      <c r="U87" s="108" t="s">
        <v>937</v>
      </c>
      <c r="V87" s="108" t="s">
        <v>938</v>
      </c>
      <c r="W87" s="108" t="s">
        <v>939</v>
      </c>
      <c r="X87" s="108" t="s">
        <v>916</v>
      </c>
      <c r="Y87" s="108" t="s">
        <v>916</v>
      </c>
      <c r="Z87" s="44">
        <f t="shared" si="2"/>
        <v>81.2</v>
      </c>
      <c r="AA87" s="94">
        <v>81.2</v>
      </c>
      <c r="AB87" s="62"/>
      <c r="AC87" s="94"/>
      <c r="AD87" s="94">
        <f t="shared" si="3"/>
        <v>0</v>
      </c>
      <c r="AE87" s="94" t="s">
        <v>916</v>
      </c>
      <c r="AF87" s="94">
        <v>1239</v>
      </c>
      <c r="AG87" s="59" t="s">
        <v>558</v>
      </c>
      <c r="AH87" s="59"/>
      <c r="AI87" s="43" t="s">
        <v>11</v>
      </c>
      <c r="AJ87" s="59"/>
      <c r="AK87" s="59" t="s">
        <v>20</v>
      </c>
      <c r="AL87" s="59" t="s">
        <v>20</v>
      </c>
      <c r="AM87" s="59" t="s">
        <v>20</v>
      </c>
      <c r="AN87" s="59" t="s">
        <v>558</v>
      </c>
      <c r="AO87" s="59" t="s">
        <v>558</v>
      </c>
      <c r="AP87" s="94"/>
      <c r="AQ87" s="94"/>
      <c r="AR87" s="94">
        <v>4.56</v>
      </c>
      <c r="AS87" s="94">
        <v>1</v>
      </c>
      <c r="AT87" s="94">
        <v>0.2472</v>
      </c>
      <c r="AU87" s="94"/>
      <c r="AV87" s="94"/>
      <c r="AW87" s="94"/>
      <c r="AX87" s="94"/>
      <c r="AY87" s="94"/>
      <c r="AZ87" s="126" t="s">
        <v>936</v>
      </c>
      <c r="BA87" s="127"/>
    </row>
    <row r="88" spans="1:53" ht="45">
      <c r="A88" s="48">
        <v>23</v>
      </c>
      <c r="B88" s="59" t="s">
        <v>55</v>
      </c>
      <c r="C88" s="94" t="s">
        <v>812</v>
      </c>
      <c r="D88" s="94" t="s">
        <v>679</v>
      </c>
      <c r="E88" s="94" t="s">
        <v>916</v>
      </c>
      <c r="F88" s="94" t="s">
        <v>916</v>
      </c>
      <c r="G88" s="59" t="s">
        <v>22</v>
      </c>
      <c r="H88" s="60">
        <v>1957</v>
      </c>
      <c r="I88" s="61">
        <v>1</v>
      </c>
      <c r="J88" s="61">
        <v>2</v>
      </c>
      <c r="K88" s="61">
        <v>4</v>
      </c>
      <c r="L88" s="61">
        <v>2</v>
      </c>
      <c r="M88" s="43" t="s">
        <v>30</v>
      </c>
      <c r="N88" s="59" t="s">
        <v>28</v>
      </c>
      <c r="O88" s="43" t="s">
        <v>30</v>
      </c>
      <c r="P88" s="43" t="s">
        <v>28</v>
      </c>
      <c r="Q88" s="43" t="s">
        <v>642</v>
      </c>
      <c r="R88" s="59"/>
      <c r="S88" s="43" t="s">
        <v>647</v>
      </c>
      <c r="T88" s="43" t="s">
        <v>619</v>
      </c>
      <c r="U88" s="108" t="s">
        <v>937</v>
      </c>
      <c r="V88" s="108" t="s">
        <v>938</v>
      </c>
      <c r="W88" s="108" t="s">
        <v>939</v>
      </c>
      <c r="X88" s="108" t="s">
        <v>916</v>
      </c>
      <c r="Y88" s="108" t="s">
        <v>916</v>
      </c>
      <c r="Z88" s="44">
        <f t="shared" si="2"/>
        <v>81.6</v>
      </c>
      <c r="AA88" s="94">
        <v>81.6</v>
      </c>
      <c r="AB88" s="62"/>
      <c r="AC88" s="94"/>
      <c r="AD88" s="94">
        <f t="shared" si="3"/>
        <v>0</v>
      </c>
      <c r="AE88" s="94" t="s">
        <v>916</v>
      </c>
      <c r="AF88" s="94">
        <v>912</v>
      </c>
      <c r="AG88" s="59"/>
      <c r="AH88" s="59"/>
      <c r="AI88" s="43" t="s">
        <v>11</v>
      </c>
      <c r="AJ88" s="59"/>
      <c r="AK88" s="59" t="s">
        <v>20</v>
      </c>
      <c r="AL88" s="59" t="s">
        <v>20</v>
      </c>
      <c r="AM88" s="59" t="s">
        <v>20</v>
      </c>
      <c r="AN88" s="59" t="s">
        <v>558</v>
      </c>
      <c r="AO88" s="59" t="s">
        <v>558</v>
      </c>
      <c r="AP88" s="94"/>
      <c r="AQ88" s="94"/>
      <c r="AR88" s="94">
        <v>6.38</v>
      </c>
      <c r="AS88" s="94">
        <v>0</v>
      </c>
      <c r="AT88" s="94"/>
      <c r="AU88" s="94"/>
      <c r="AV88" s="94"/>
      <c r="AW88" s="94">
        <v>108</v>
      </c>
      <c r="AX88" s="94"/>
      <c r="AY88" s="94"/>
      <c r="AZ88" s="126" t="s">
        <v>936</v>
      </c>
      <c r="BA88" s="127"/>
    </row>
    <row r="89" spans="1:53" ht="45">
      <c r="A89" s="57">
        <v>24</v>
      </c>
      <c r="B89" s="59" t="s">
        <v>55</v>
      </c>
      <c r="C89" s="94" t="s">
        <v>812</v>
      </c>
      <c r="D89" s="94" t="s">
        <v>680</v>
      </c>
      <c r="E89" s="94" t="s">
        <v>916</v>
      </c>
      <c r="F89" s="94" t="s">
        <v>916</v>
      </c>
      <c r="G89" s="59" t="s">
        <v>22</v>
      </c>
      <c r="H89" s="60">
        <v>1958</v>
      </c>
      <c r="I89" s="61">
        <v>1</v>
      </c>
      <c r="J89" s="61">
        <v>3</v>
      </c>
      <c r="K89" s="61">
        <v>4</v>
      </c>
      <c r="L89" s="61">
        <v>2</v>
      </c>
      <c r="M89" s="43" t="s">
        <v>30</v>
      </c>
      <c r="N89" s="59" t="s">
        <v>28</v>
      </c>
      <c r="O89" s="43" t="s">
        <v>30</v>
      </c>
      <c r="P89" s="43" t="s">
        <v>28</v>
      </c>
      <c r="Q89" s="43" t="s">
        <v>642</v>
      </c>
      <c r="R89" s="59"/>
      <c r="S89" s="43" t="s">
        <v>649</v>
      </c>
      <c r="T89" s="43" t="s">
        <v>619</v>
      </c>
      <c r="U89" s="108" t="s">
        <v>942</v>
      </c>
      <c r="V89" s="108" t="s">
        <v>938</v>
      </c>
      <c r="W89" s="108" t="s">
        <v>939</v>
      </c>
      <c r="X89" s="108" t="s">
        <v>916</v>
      </c>
      <c r="Y89" s="108" t="s">
        <v>916</v>
      </c>
      <c r="Z89" s="44">
        <f t="shared" si="2"/>
        <v>126.1</v>
      </c>
      <c r="AA89" s="94">
        <v>126.1</v>
      </c>
      <c r="AB89" s="62"/>
      <c r="AC89" s="94"/>
      <c r="AD89" s="94">
        <f t="shared" si="3"/>
        <v>0</v>
      </c>
      <c r="AE89" s="94" t="s">
        <v>916</v>
      </c>
      <c r="AF89" s="94">
        <v>1320</v>
      </c>
      <c r="AG89" s="59"/>
      <c r="AH89" s="59"/>
      <c r="AI89" s="43" t="s">
        <v>11</v>
      </c>
      <c r="AJ89" s="59"/>
      <c r="AK89" s="59" t="s">
        <v>20</v>
      </c>
      <c r="AL89" s="59" t="s">
        <v>20</v>
      </c>
      <c r="AM89" s="59" t="s">
        <v>20</v>
      </c>
      <c r="AN89" s="59" t="s">
        <v>558</v>
      </c>
      <c r="AO89" s="59" t="s">
        <v>558</v>
      </c>
      <c r="AP89" s="94"/>
      <c r="AQ89" s="94"/>
      <c r="AR89" s="94">
        <v>6.38</v>
      </c>
      <c r="AS89" s="94">
        <v>0</v>
      </c>
      <c r="AT89" s="94"/>
      <c r="AU89" s="94"/>
      <c r="AV89" s="94"/>
      <c r="AW89" s="94">
        <v>179</v>
      </c>
      <c r="AX89" s="94"/>
      <c r="AY89" s="94"/>
      <c r="AZ89" s="126" t="s">
        <v>936</v>
      </c>
      <c r="BA89" s="127"/>
    </row>
    <row r="90" spans="1:53" ht="45">
      <c r="A90" s="48">
        <v>25</v>
      </c>
      <c r="B90" s="59" t="s">
        <v>55</v>
      </c>
      <c r="C90" s="94" t="s">
        <v>812</v>
      </c>
      <c r="D90" s="94" t="s">
        <v>681</v>
      </c>
      <c r="E90" s="94" t="s">
        <v>916</v>
      </c>
      <c r="F90" s="94" t="s">
        <v>916</v>
      </c>
      <c r="G90" s="59" t="s">
        <v>22</v>
      </c>
      <c r="H90" s="60">
        <v>1954</v>
      </c>
      <c r="I90" s="61">
        <v>3</v>
      </c>
      <c r="J90" s="61">
        <v>23</v>
      </c>
      <c r="K90" s="61">
        <v>38</v>
      </c>
      <c r="L90" s="61">
        <v>1</v>
      </c>
      <c r="M90" s="59" t="s">
        <v>28</v>
      </c>
      <c r="N90" s="59" t="s">
        <v>28</v>
      </c>
      <c r="O90" s="43" t="s">
        <v>30</v>
      </c>
      <c r="P90" s="43" t="s">
        <v>28</v>
      </c>
      <c r="Q90" s="43" t="s">
        <v>642</v>
      </c>
      <c r="R90" s="59"/>
      <c r="S90" s="43" t="s">
        <v>647</v>
      </c>
      <c r="T90" s="43" t="s">
        <v>619</v>
      </c>
      <c r="U90" s="108" t="s">
        <v>942</v>
      </c>
      <c r="V90" s="108" t="s">
        <v>938</v>
      </c>
      <c r="W90" s="108" t="s">
        <v>939</v>
      </c>
      <c r="X90" s="108" t="s">
        <v>916</v>
      </c>
      <c r="Y90" s="108" t="s">
        <v>916</v>
      </c>
      <c r="Z90" s="44">
        <f t="shared" si="2"/>
        <v>1331.1</v>
      </c>
      <c r="AA90" s="94">
        <v>1020.1</v>
      </c>
      <c r="AB90" s="62">
        <v>192.7</v>
      </c>
      <c r="AC90" s="94">
        <v>118.3</v>
      </c>
      <c r="AD90" s="94">
        <f t="shared" si="3"/>
        <v>118.3</v>
      </c>
      <c r="AE90" s="62">
        <v>340</v>
      </c>
      <c r="AF90" s="94">
        <v>2667</v>
      </c>
      <c r="AG90" s="59" t="s">
        <v>558</v>
      </c>
      <c r="AH90" s="59"/>
      <c r="AI90" s="43" t="s">
        <v>11</v>
      </c>
      <c r="AJ90" s="59"/>
      <c r="AK90" s="59" t="s">
        <v>20</v>
      </c>
      <c r="AL90" s="59" t="s">
        <v>20</v>
      </c>
      <c r="AM90" s="59" t="s">
        <v>20</v>
      </c>
      <c r="AN90" s="59" t="s">
        <v>558</v>
      </c>
      <c r="AO90" s="59" t="s">
        <v>558</v>
      </c>
      <c r="AP90" s="94"/>
      <c r="AQ90" s="94"/>
      <c r="AR90" s="94">
        <v>6.38</v>
      </c>
      <c r="AS90" s="94">
        <v>36</v>
      </c>
      <c r="AT90" s="94">
        <v>0.2472</v>
      </c>
      <c r="AU90" s="94">
        <v>176.592</v>
      </c>
      <c r="AV90" s="94">
        <v>3461</v>
      </c>
      <c r="AW90" s="94">
        <v>237.77</v>
      </c>
      <c r="AX90" s="94"/>
      <c r="AY90" s="94"/>
      <c r="AZ90" s="126" t="s">
        <v>936</v>
      </c>
      <c r="BA90" s="127"/>
    </row>
    <row r="91" spans="1:53" ht="42" customHeight="1">
      <c r="A91" s="57">
        <v>26</v>
      </c>
      <c r="B91" s="59" t="s">
        <v>55</v>
      </c>
      <c r="C91" s="94" t="s">
        <v>812</v>
      </c>
      <c r="D91" s="94" t="s">
        <v>682</v>
      </c>
      <c r="E91" s="94" t="s">
        <v>916</v>
      </c>
      <c r="F91" s="94" t="s">
        <v>916</v>
      </c>
      <c r="G91" s="59" t="s">
        <v>22</v>
      </c>
      <c r="H91" s="60">
        <v>1954</v>
      </c>
      <c r="I91" s="61">
        <v>2</v>
      </c>
      <c r="J91" s="61">
        <v>9</v>
      </c>
      <c r="K91" s="61">
        <v>25</v>
      </c>
      <c r="L91" s="61">
        <v>1</v>
      </c>
      <c r="M91" s="59" t="s">
        <v>28</v>
      </c>
      <c r="N91" s="59" t="s">
        <v>28</v>
      </c>
      <c r="O91" s="43" t="s">
        <v>30</v>
      </c>
      <c r="P91" s="43" t="s">
        <v>28</v>
      </c>
      <c r="Q91" s="43" t="s">
        <v>642</v>
      </c>
      <c r="R91" s="59"/>
      <c r="S91" s="43" t="s">
        <v>649</v>
      </c>
      <c r="T91" s="43" t="s">
        <v>618</v>
      </c>
      <c r="U91" s="108" t="s">
        <v>942</v>
      </c>
      <c r="V91" s="108" t="s">
        <v>938</v>
      </c>
      <c r="W91" s="108" t="s">
        <v>939</v>
      </c>
      <c r="X91" s="108" t="s">
        <v>916</v>
      </c>
      <c r="Y91" s="108" t="s">
        <v>916</v>
      </c>
      <c r="Z91" s="44">
        <f t="shared" si="2"/>
        <v>474.59999999999997</v>
      </c>
      <c r="AA91" s="94">
        <v>430.7</v>
      </c>
      <c r="AB91" s="62"/>
      <c r="AC91" s="94">
        <v>43.9</v>
      </c>
      <c r="AD91" s="94">
        <f t="shared" si="3"/>
        <v>43.9</v>
      </c>
      <c r="AE91" s="94" t="s">
        <v>916</v>
      </c>
      <c r="AF91" s="94">
        <v>1530</v>
      </c>
      <c r="AG91" s="59" t="s">
        <v>558</v>
      </c>
      <c r="AH91" s="59"/>
      <c r="AI91" s="59"/>
      <c r="AJ91" s="59"/>
      <c r="AK91" s="59" t="s">
        <v>20</v>
      </c>
      <c r="AL91" s="59"/>
      <c r="AM91" s="59" t="s">
        <v>20</v>
      </c>
      <c r="AN91" s="59" t="s">
        <v>558</v>
      </c>
      <c r="AO91" s="59" t="s">
        <v>558</v>
      </c>
      <c r="AP91" s="94"/>
      <c r="AQ91" s="94"/>
      <c r="AR91" s="94">
        <v>2.89</v>
      </c>
      <c r="AS91" s="94">
        <v>20</v>
      </c>
      <c r="AT91" s="94">
        <v>0.2472</v>
      </c>
      <c r="AU91" s="94"/>
      <c r="AV91" s="94"/>
      <c r="AW91" s="94">
        <v>285.37</v>
      </c>
      <c r="AX91" s="94"/>
      <c r="AY91" s="94"/>
      <c r="AZ91" s="126" t="s">
        <v>936</v>
      </c>
      <c r="BA91" s="127"/>
    </row>
    <row r="92" spans="1:53" ht="60">
      <c r="A92" s="48">
        <v>27</v>
      </c>
      <c r="B92" s="59" t="s">
        <v>55</v>
      </c>
      <c r="C92" s="94" t="s">
        <v>812</v>
      </c>
      <c r="D92" s="94" t="s">
        <v>683</v>
      </c>
      <c r="E92" s="94" t="s">
        <v>916</v>
      </c>
      <c r="F92" s="94" t="s">
        <v>916</v>
      </c>
      <c r="G92" s="59" t="s">
        <v>22</v>
      </c>
      <c r="H92" s="60">
        <v>1984</v>
      </c>
      <c r="I92" s="61">
        <v>5</v>
      </c>
      <c r="J92" s="61">
        <v>149</v>
      </c>
      <c r="K92" s="61">
        <v>294</v>
      </c>
      <c r="L92" s="61">
        <v>1</v>
      </c>
      <c r="M92" s="59" t="s">
        <v>28</v>
      </c>
      <c r="N92" s="59" t="s">
        <v>28</v>
      </c>
      <c r="O92" s="43" t="s">
        <v>30</v>
      </c>
      <c r="P92" s="43" t="s">
        <v>28</v>
      </c>
      <c r="Q92" s="43" t="s">
        <v>642</v>
      </c>
      <c r="R92" s="59"/>
      <c r="S92" s="43" t="s">
        <v>647</v>
      </c>
      <c r="T92" s="43" t="s">
        <v>620</v>
      </c>
      <c r="U92" s="108" t="s">
        <v>943</v>
      </c>
      <c r="V92" s="108" t="s">
        <v>943</v>
      </c>
      <c r="W92" s="108" t="s">
        <v>948</v>
      </c>
      <c r="X92" s="108" t="s">
        <v>916</v>
      </c>
      <c r="Y92" s="108" t="s">
        <v>916</v>
      </c>
      <c r="Z92" s="44">
        <f t="shared" si="2"/>
        <v>8468.3</v>
      </c>
      <c r="AA92" s="94">
        <v>7346.5</v>
      </c>
      <c r="AB92" s="62">
        <v>327.7</v>
      </c>
      <c r="AC92" s="94">
        <v>794.1</v>
      </c>
      <c r="AD92" s="94">
        <f t="shared" si="3"/>
        <v>794.1</v>
      </c>
      <c r="AE92" s="94" t="s">
        <v>916</v>
      </c>
      <c r="AF92" s="94">
        <v>3181</v>
      </c>
      <c r="AG92" s="59" t="s">
        <v>558</v>
      </c>
      <c r="AH92" s="59"/>
      <c r="AI92" s="43" t="s">
        <v>11</v>
      </c>
      <c r="AJ92" s="59"/>
      <c r="AK92" s="59" t="s">
        <v>20</v>
      </c>
      <c r="AL92" s="59" t="s">
        <v>20</v>
      </c>
      <c r="AM92" s="59" t="s">
        <v>20</v>
      </c>
      <c r="AN92" s="59" t="s">
        <v>558</v>
      </c>
      <c r="AO92" s="59" t="s">
        <v>558</v>
      </c>
      <c r="AP92" s="94"/>
      <c r="AQ92" s="94"/>
      <c r="AR92" s="94">
        <v>6.38</v>
      </c>
      <c r="AS92" s="94">
        <v>102</v>
      </c>
      <c r="AT92" s="94">
        <v>0.2472</v>
      </c>
      <c r="AU92" s="94">
        <v>1211.228</v>
      </c>
      <c r="AV92" s="94">
        <v>21182</v>
      </c>
      <c r="AW92" s="94">
        <v>8326.82</v>
      </c>
      <c r="AX92" s="94"/>
      <c r="AY92" s="94"/>
      <c r="AZ92" s="126" t="s">
        <v>936</v>
      </c>
      <c r="BA92" s="127"/>
    </row>
    <row r="93" spans="1:53" ht="30">
      <c r="A93" s="48">
        <v>28</v>
      </c>
      <c r="B93" s="59" t="s">
        <v>55</v>
      </c>
      <c r="C93" s="94" t="s">
        <v>812</v>
      </c>
      <c r="D93" s="94" t="s">
        <v>970</v>
      </c>
      <c r="E93" s="94" t="s">
        <v>916</v>
      </c>
      <c r="F93" s="94" t="s">
        <v>916</v>
      </c>
      <c r="G93" s="59" t="s">
        <v>22</v>
      </c>
      <c r="H93" s="125"/>
      <c r="I93" s="61">
        <v>3</v>
      </c>
      <c r="J93" s="61">
        <v>18</v>
      </c>
      <c r="K93" s="61">
        <v>0</v>
      </c>
      <c r="L93" s="61">
        <v>1</v>
      </c>
      <c r="M93" s="43" t="s">
        <v>30</v>
      </c>
      <c r="N93" s="59" t="s">
        <v>28</v>
      </c>
      <c r="O93" s="43"/>
      <c r="P93" s="43" t="s">
        <v>28</v>
      </c>
      <c r="Q93" s="43" t="s">
        <v>642</v>
      </c>
      <c r="R93" s="59"/>
      <c r="S93" s="43" t="s">
        <v>647</v>
      </c>
      <c r="T93" s="43" t="s">
        <v>618</v>
      </c>
      <c r="U93" s="108" t="s">
        <v>971</v>
      </c>
      <c r="V93" s="108" t="s">
        <v>943</v>
      </c>
      <c r="W93" s="108" t="s">
        <v>948</v>
      </c>
      <c r="X93" s="108" t="s">
        <v>916</v>
      </c>
      <c r="Y93" s="108" t="s">
        <v>916</v>
      </c>
      <c r="Z93" s="44">
        <v>1165</v>
      </c>
      <c r="AA93" s="94">
        <v>641.4</v>
      </c>
      <c r="AB93" s="62">
        <v>389.8</v>
      </c>
      <c r="AC93" s="94">
        <v>133.8</v>
      </c>
      <c r="AD93" s="94">
        <f t="shared" si="3"/>
        <v>133.8</v>
      </c>
      <c r="AE93" s="94" t="s">
        <v>916</v>
      </c>
      <c r="AF93" s="94">
        <v>1027</v>
      </c>
      <c r="AG93" s="59"/>
      <c r="AH93" s="59"/>
      <c r="AI93" s="43" t="s">
        <v>11</v>
      </c>
      <c r="AJ93" s="59"/>
      <c r="AK93" s="59" t="s">
        <v>20</v>
      </c>
      <c r="AL93" s="59" t="s">
        <v>20</v>
      </c>
      <c r="AM93" s="59" t="s">
        <v>20</v>
      </c>
      <c r="AN93" s="59" t="s">
        <v>558</v>
      </c>
      <c r="AO93" s="59" t="s">
        <v>558</v>
      </c>
      <c r="AP93" s="94"/>
      <c r="AQ93" s="94"/>
      <c r="AR93" s="94">
        <v>6.38</v>
      </c>
      <c r="AS93" s="94">
        <v>0</v>
      </c>
      <c r="AT93" s="94"/>
      <c r="AU93" s="94"/>
      <c r="AV93" s="94"/>
      <c r="AW93" s="94"/>
      <c r="AX93" s="94"/>
      <c r="AY93" s="94"/>
      <c r="AZ93" s="126" t="s">
        <v>936</v>
      </c>
      <c r="BA93" s="127"/>
    </row>
    <row r="94" spans="1:53" ht="45">
      <c r="A94" s="57">
        <v>29</v>
      </c>
      <c r="B94" s="59" t="s">
        <v>55</v>
      </c>
      <c r="C94" s="94" t="s">
        <v>812</v>
      </c>
      <c r="D94" s="94" t="s">
        <v>684</v>
      </c>
      <c r="E94" s="94" t="s">
        <v>916</v>
      </c>
      <c r="F94" s="94" t="s">
        <v>916</v>
      </c>
      <c r="G94" s="59" t="s">
        <v>22</v>
      </c>
      <c r="H94" s="60">
        <v>1932</v>
      </c>
      <c r="I94" s="61">
        <v>2</v>
      </c>
      <c r="J94" s="61">
        <v>14</v>
      </c>
      <c r="K94" s="61">
        <v>33</v>
      </c>
      <c r="L94" s="61">
        <v>1</v>
      </c>
      <c r="M94" s="59" t="s">
        <v>28</v>
      </c>
      <c r="N94" s="59" t="s">
        <v>28</v>
      </c>
      <c r="O94" s="43"/>
      <c r="P94" s="43" t="s">
        <v>28</v>
      </c>
      <c r="Q94" s="43" t="s">
        <v>643</v>
      </c>
      <c r="R94" s="59"/>
      <c r="S94" s="43" t="s">
        <v>649</v>
      </c>
      <c r="T94" s="43" t="s">
        <v>618</v>
      </c>
      <c r="U94" s="108" t="s">
        <v>942</v>
      </c>
      <c r="V94" s="108" t="s">
        <v>950</v>
      </c>
      <c r="W94" s="108" t="s">
        <v>939</v>
      </c>
      <c r="X94" s="108" t="s">
        <v>916</v>
      </c>
      <c r="Y94" s="108" t="s">
        <v>916</v>
      </c>
      <c r="Z94" s="44">
        <f t="shared" si="2"/>
        <v>476.6</v>
      </c>
      <c r="AA94" s="94">
        <v>413.3</v>
      </c>
      <c r="AB94" s="62"/>
      <c r="AC94" s="94">
        <v>63.3</v>
      </c>
      <c r="AD94" s="94">
        <f t="shared" si="3"/>
        <v>63.3</v>
      </c>
      <c r="AE94" s="94" t="s">
        <v>916</v>
      </c>
      <c r="AF94" s="94">
        <v>3432</v>
      </c>
      <c r="AG94" s="59" t="s">
        <v>558</v>
      </c>
      <c r="AH94" s="59"/>
      <c r="AI94" s="59"/>
      <c r="AJ94" s="59"/>
      <c r="AK94" s="59" t="s">
        <v>20</v>
      </c>
      <c r="AL94" s="59"/>
      <c r="AM94" s="59" t="s">
        <v>20</v>
      </c>
      <c r="AN94" s="59" t="s">
        <v>558</v>
      </c>
      <c r="AO94" s="59" t="s">
        <v>558</v>
      </c>
      <c r="AP94" s="94"/>
      <c r="AQ94" s="94"/>
      <c r="AR94" s="94">
        <v>2.89</v>
      </c>
      <c r="AS94" s="94">
        <v>33</v>
      </c>
      <c r="AT94" s="94">
        <v>0.2472</v>
      </c>
      <c r="AU94" s="94"/>
      <c r="AV94" s="94"/>
      <c r="AW94" s="94"/>
      <c r="AX94" s="94"/>
      <c r="AY94" s="94"/>
      <c r="AZ94" s="126" t="s">
        <v>936</v>
      </c>
      <c r="BA94" s="127"/>
    </row>
    <row r="95" spans="1:53" ht="41.25" customHeight="1">
      <c r="A95" s="48">
        <v>30</v>
      </c>
      <c r="B95" s="59" t="s">
        <v>55</v>
      </c>
      <c r="C95" s="94" t="s">
        <v>812</v>
      </c>
      <c r="D95" s="94" t="s">
        <v>685</v>
      </c>
      <c r="E95" s="94" t="s">
        <v>916</v>
      </c>
      <c r="F95" s="94" t="s">
        <v>916</v>
      </c>
      <c r="G95" s="59" t="s">
        <v>22</v>
      </c>
      <c r="H95" s="60">
        <v>1985</v>
      </c>
      <c r="I95" s="61">
        <v>1</v>
      </c>
      <c r="J95" s="61">
        <v>4</v>
      </c>
      <c r="K95" s="61">
        <v>9</v>
      </c>
      <c r="L95" s="61">
        <v>2</v>
      </c>
      <c r="M95" s="43" t="s">
        <v>30</v>
      </c>
      <c r="N95" s="59"/>
      <c r="O95" s="43"/>
      <c r="P95" s="43"/>
      <c r="Q95" s="43" t="s">
        <v>643</v>
      </c>
      <c r="R95" s="59"/>
      <c r="S95" s="43" t="s">
        <v>647</v>
      </c>
      <c r="T95" s="43" t="s">
        <v>618</v>
      </c>
      <c r="U95" s="108" t="s">
        <v>949</v>
      </c>
      <c r="V95" s="108" t="s">
        <v>950</v>
      </c>
      <c r="W95" s="108" t="s">
        <v>939</v>
      </c>
      <c r="X95" s="108" t="s">
        <v>916</v>
      </c>
      <c r="Y95" s="108" t="s">
        <v>916</v>
      </c>
      <c r="Z95" s="44">
        <f t="shared" si="2"/>
        <v>178.9</v>
      </c>
      <c r="AA95" s="94">
        <v>178.9</v>
      </c>
      <c r="AB95" s="62"/>
      <c r="AC95" s="94"/>
      <c r="AD95" s="94">
        <f t="shared" si="3"/>
        <v>0</v>
      </c>
      <c r="AE95" s="94" t="s">
        <v>916</v>
      </c>
      <c r="AF95" s="94">
        <v>1292</v>
      </c>
      <c r="AG95" s="59"/>
      <c r="AH95" s="59"/>
      <c r="AI95" s="59"/>
      <c r="AJ95" s="59"/>
      <c r="AK95" s="59"/>
      <c r="AL95" s="59"/>
      <c r="AM95" s="59"/>
      <c r="AN95" s="59"/>
      <c r="AO95" s="59"/>
      <c r="AP95" s="94"/>
      <c r="AQ95" s="94"/>
      <c r="AR95" s="94"/>
      <c r="AS95" s="94">
        <v>0</v>
      </c>
      <c r="AT95" s="94"/>
      <c r="AU95" s="94"/>
      <c r="AV95" s="94"/>
      <c r="AW95" s="94"/>
      <c r="AX95" s="94"/>
      <c r="AY95" s="94"/>
      <c r="AZ95" s="126" t="s">
        <v>936</v>
      </c>
      <c r="BA95" s="127"/>
    </row>
    <row r="96" spans="1:53" ht="45">
      <c r="A96" s="57">
        <v>31</v>
      </c>
      <c r="B96" s="59" t="s">
        <v>55</v>
      </c>
      <c r="C96" s="94" t="s">
        <v>812</v>
      </c>
      <c r="D96" s="94" t="s">
        <v>686</v>
      </c>
      <c r="E96" s="94" t="s">
        <v>916</v>
      </c>
      <c r="F96" s="94" t="s">
        <v>916</v>
      </c>
      <c r="G96" s="59" t="s">
        <v>22</v>
      </c>
      <c r="H96" s="60">
        <v>1917</v>
      </c>
      <c r="I96" s="61">
        <v>1</v>
      </c>
      <c r="J96" s="61">
        <v>4</v>
      </c>
      <c r="K96" s="61">
        <v>12</v>
      </c>
      <c r="L96" s="61">
        <v>3</v>
      </c>
      <c r="M96" s="59" t="s">
        <v>29</v>
      </c>
      <c r="N96" s="59"/>
      <c r="O96" s="43"/>
      <c r="P96" s="43"/>
      <c r="Q96" s="43" t="s">
        <v>643</v>
      </c>
      <c r="R96" s="59"/>
      <c r="S96" s="43" t="s">
        <v>649</v>
      </c>
      <c r="T96" s="43" t="s">
        <v>618</v>
      </c>
      <c r="U96" s="108" t="s">
        <v>937</v>
      </c>
      <c r="V96" s="108" t="s">
        <v>950</v>
      </c>
      <c r="W96" s="108" t="s">
        <v>939</v>
      </c>
      <c r="X96" s="108" t="s">
        <v>916</v>
      </c>
      <c r="Y96" s="108" t="s">
        <v>916</v>
      </c>
      <c r="Z96" s="44">
        <f t="shared" si="2"/>
        <v>106.6</v>
      </c>
      <c r="AA96" s="94">
        <v>106.6</v>
      </c>
      <c r="AB96" s="62"/>
      <c r="AC96" s="94"/>
      <c r="AD96" s="94">
        <f t="shared" si="3"/>
        <v>0</v>
      </c>
      <c r="AE96" s="94" t="s">
        <v>916</v>
      </c>
      <c r="AF96" s="94">
        <v>1507</v>
      </c>
      <c r="AG96" s="59"/>
      <c r="AH96" s="59"/>
      <c r="AI96" s="59"/>
      <c r="AJ96" s="59"/>
      <c r="AK96" s="59"/>
      <c r="AL96" s="59"/>
      <c r="AM96" s="59"/>
      <c r="AN96" s="59"/>
      <c r="AO96" s="59"/>
      <c r="AP96" s="94"/>
      <c r="AQ96" s="94"/>
      <c r="AR96" s="94"/>
      <c r="AS96" s="94">
        <v>0</v>
      </c>
      <c r="AT96" s="94"/>
      <c r="AU96" s="94"/>
      <c r="AV96" s="94"/>
      <c r="AW96" s="94"/>
      <c r="AX96" s="94"/>
      <c r="AY96" s="94"/>
      <c r="AZ96" s="126" t="s">
        <v>936</v>
      </c>
      <c r="BA96" s="127"/>
    </row>
    <row r="97" spans="1:53" ht="45">
      <c r="A97" s="48">
        <v>32</v>
      </c>
      <c r="B97" s="59" t="s">
        <v>55</v>
      </c>
      <c r="C97" s="94" t="s">
        <v>812</v>
      </c>
      <c r="D97" s="94" t="s">
        <v>687</v>
      </c>
      <c r="E97" s="94" t="s">
        <v>916</v>
      </c>
      <c r="F97" s="94" t="s">
        <v>916</v>
      </c>
      <c r="G97" s="59" t="s">
        <v>22</v>
      </c>
      <c r="H97" s="60">
        <v>1930</v>
      </c>
      <c r="I97" s="61">
        <v>2</v>
      </c>
      <c r="J97" s="61">
        <v>18</v>
      </c>
      <c r="K97" s="61">
        <v>38</v>
      </c>
      <c r="L97" s="61">
        <v>1</v>
      </c>
      <c r="M97" s="59" t="s">
        <v>28</v>
      </c>
      <c r="N97" s="59" t="s">
        <v>28</v>
      </c>
      <c r="O97" s="43" t="s">
        <v>30</v>
      </c>
      <c r="P97" s="43" t="s">
        <v>28</v>
      </c>
      <c r="Q97" s="43" t="s">
        <v>642</v>
      </c>
      <c r="R97" s="59"/>
      <c r="S97" s="43" t="s">
        <v>649</v>
      </c>
      <c r="T97" s="43" t="s">
        <v>618</v>
      </c>
      <c r="U97" s="108" t="s">
        <v>942</v>
      </c>
      <c r="V97" s="108" t="s">
        <v>950</v>
      </c>
      <c r="W97" s="108" t="s">
        <v>939</v>
      </c>
      <c r="X97" s="108" t="s">
        <v>916</v>
      </c>
      <c r="Y97" s="108" t="s">
        <v>916</v>
      </c>
      <c r="Z97" s="44">
        <f t="shared" si="2"/>
        <v>793.3000000000001</v>
      </c>
      <c r="AA97" s="94">
        <v>712.6</v>
      </c>
      <c r="AB97" s="62"/>
      <c r="AC97" s="94">
        <v>80.7</v>
      </c>
      <c r="AD97" s="94">
        <f t="shared" si="3"/>
        <v>80.7</v>
      </c>
      <c r="AE97" s="94" t="s">
        <v>916</v>
      </c>
      <c r="AF97" s="94">
        <v>1739</v>
      </c>
      <c r="AG97" s="59" t="s">
        <v>558</v>
      </c>
      <c r="AH97" s="59"/>
      <c r="AI97" s="59"/>
      <c r="AJ97" s="59"/>
      <c r="AK97" s="59" t="s">
        <v>20</v>
      </c>
      <c r="AL97" s="59"/>
      <c r="AM97" s="59" t="s">
        <v>20</v>
      </c>
      <c r="AN97" s="59" t="s">
        <v>558</v>
      </c>
      <c r="AO97" s="59" t="s">
        <v>558</v>
      </c>
      <c r="AP97" s="94"/>
      <c r="AQ97" s="94"/>
      <c r="AR97" s="94">
        <v>2.89</v>
      </c>
      <c r="AS97" s="94">
        <v>28</v>
      </c>
      <c r="AT97" s="94">
        <v>0.2472</v>
      </c>
      <c r="AU97" s="94"/>
      <c r="AV97" s="94"/>
      <c r="AW97" s="94">
        <v>71.4</v>
      </c>
      <c r="AX97" s="94"/>
      <c r="AY97" s="94"/>
      <c r="AZ97" s="126" t="s">
        <v>936</v>
      </c>
      <c r="BA97" s="127"/>
    </row>
    <row r="98" spans="1:53" ht="45.75" customHeight="1">
      <c r="A98" s="57">
        <v>33</v>
      </c>
      <c r="B98" s="59" t="s">
        <v>55</v>
      </c>
      <c r="C98" s="94" t="s">
        <v>812</v>
      </c>
      <c r="D98" s="94" t="s">
        <v>688</v>
      </c>
      <c r="E98" s="94" t="s">
        <v>916</v>
      </c>
      <c r="F98" s="94" t="s">
        <v>916</v>
      </c>
      <c r="G98" s="59" t="s">
        <v>22</v>
      </c>
      <c r="H98" s="60">
        <v>1882</v>
      </c>
      <c r="I98" s="61">
        <v>3</v>
      </c>
      <c r="J98" s="61">
        <v>29</v>
      </c>
      <c r="K98" s="61">
        <v>79</v>
      </c>
      <c r="L98" s="61">
        <v>1</v>
      </c>
      <c r="M98" s="59" t="s">
        <v>28</v>
      </c>
      <c r="N98" s="59" t="s">
        <v>28</v>
      </c>
      <c r="O98" s="43" t="s">
        <v>30</v>
      </c>
      <c r="P98" s="43" t="s">
        <v>28</v>
      </c>
      <c r="Q98" s="43" t="s">
        <v>642</v>
      </c>
      <c r="R98" s="59"/>
      <c r="S98" s="43" t="s">
        <v>647</v>
      </c>
      <c r="T98" s="43" t="s">
        <v>618</v>
      </c>
      <c r="U98" s="108" t="s">
        <v>942</v>
      </c>
      <c r="V98" s="108" t="s">
        <v>950</v>
      </c>
      <c r="W98" s="108" t="s">
        <v>939</v>
      </c>
      <c r="X98" s="108" t="s">
        <v>916</v>
      </c>
      <c r="Y98" s="108" t="s">
        <v>916</v>
      </c>
      <c r="Z98" s="44">
        <f t="shared" si="2"/>
        <v>3545.0899999999997</v>
      </c>
      <c r="AA98" s="94">
        <v>1537.49</v>
      </c>
      <c r="AB98" s="62">
        <v>1758.5</v>
      </c>
      <c r="AC98" s="94">
        <v>249.1</v>
      </c>
      <c r="AD98" s="94">
        <f t="shared" si="3"/>
        <v>249.1</v>
      </c>
      <c r="AE98" s="94" t="s">
        <v>916</v>
      </c>
      <c r="AF98" s="94">
        <v>8706</v>
      </c>
      <c r="AG98" s="59" t="s">
        <v>558</v>
      </c>
      <c r="AH98" s="59"/>
      <c r="AI98" s="43" t="s">
        <v>11</v>
      </c>
      <c r="AJ98" s="59"/>
      <c r="AK98" s="59" t="s">
        <v>20</v>
      </c>
      <c r="AL98" s="59" t="s">
        <v>20</v>
      </c>
      <c r="AM98" s="59" t="s">
        <v>20</v>
      </c>
      <c r="AN98" s="59" t="s">
        <v>558</v>
      </c>
      <c r="AO98" s="59" t="s">
        <v>558</v>
      </c>
      <c r="AP98" s="94"/>
      <c r="AQ98" s="94"/>
      <c r="AR98" s="94">
        <v>6.38</v>
      </c>
      <c r="AS98" s="94">
        <v>16</v>
      </c>
      <c r="AT98" s="94">
        <v>0.2472</v>
      </c>
      <c r="AU98" s="94"/>
      <c r="AV98" s="94"/>
      <c r="AW98" s="94">
        <v>470.88</v>
      </c>
      <c r="AX98" s="94"/>
      <c r="AY98" s="94"/>
      <c r="AZ98" s="126" t="s">
        <v>936</v>
      </c>
      <c r="BA98" s="127"/>
    </row>
    <row r="99" spans="1:53" ht="17.25" customHeight="1">
      <c r="A99" s="57"/>
      <c r="B99" s="59"/>
      <c r="C99" s="94"/>
      <c r="D99" s="94"/>
      <c r="E99" s="94"/>
      <c r="F99" s="94"/>
      <c r="G99" s="59"/>
      <c r="H99" s="60"/>
      <c r="I99" s="61"/>
      <c r="J99" s="61"/>
      <c r="K99" s="61"/>
      <c r="L99" s="61"/>
      <c r="M99" s="59"/>
      <c r="N99" s="59"/>
      <c r="O99" s="43"/>
      <c r="P99" s="43"/>
      <c r="Q99" s="43"/>
      <c r="R99" s="59"/>
      <c r="S99" s="43"/>
      <c r="T99" s="43"/>
      <c r="U99" s="108"/>
      <c r="V99" s="108"/>
      <c r="W99" s="108"/>
      <c r="X99" s="108"/>
      <c r="Y99" s="108"/>
      <c r="Z99" s="44"/>
      <c r="AA99" s="94"/>
      <c r="AB99" s="62"/>
      <c r="AC99" s="94"/>
      <c r="AD99" s="94"/>
      <c r="AE99" s="94"/>
      <c r="AF99" s="94"/>
      <c r="AG99" s="59"/>
      <c r="AH99" s="59"/>
      <c r="AI99" s="59"/>
      <c r="AJ99" s="59"/>
      <c r="AK99" s="59" t="s">
        <v>20</v>
      </c>
      <c r="AL99" s="59"/>
      <c r="AM99" s="59" t="s">
        <v>20</v>
      </c>
      <c r="AN99" s="59" t="s">
        <v>558</v>
      </c>
      <c r="AO99" s="59" t="s">
        <v>558</v>
      </c>
      <c r="AP99" s="94"/>
      <c r="AQ99" s="94"/>
      <c r="AR99" s="94">
        <v>2.89</v>
      </c>
      <c r="AS99" s="94">
        <v>36</v>
      </c>
      <c r="AT99" s="94"/>
      <c r="AU99" s="94"/>
      <c r="AV99" s="94"/>
      <c r="AW99" s="94"/>
      <c r="AX99" s="94"/>
      <c r="AY99" s="94"/>
      <c r="AZ99" s="94"/>
      <c r="BA99" s="94"/>
    </row>
    <row r="100" spans="1:53" ht="45">
      <c r="A100" s="48">
        <v>34</v>
      </c>
      <c r="B100" s="59" t="s">
        <v>55</v>
      </c>
      <c r="C100" s="94" t="s">
        <v>812</v>
      </c>
      <c r="D100" s="94" t="s">
        <v>689</v>
      </c>
      <c r="E100" s="94" t="s">
        <v>916</v>
      </c>
      <c r="F100" s="94" t="s">
        <v>916</v>
      </c>
      <c r="G100" s="59" t="s">
        <v>22</v>
      </c>
      <c r="H100" s="60">
        <v>1956</v>
      </c>
      <c r="I100" s="61">
        <v>2</v>
      </c>
      <c r="J100" s="61">
        <v>11</v>
      </c>
      <c r="K100" s="61">
        <v>26</v>
      </c>
      <c r="L100" s="61">
        <v>1</v>
      </c>
      <c r="M100" s="59" t="s">
        <v>28</v>
      </c>
      <c r="N100" s="59" t="s">
        <v>28</v>
      </c>
      <c r="O100" s="43" t="s">
        <v>30</v>
      </c>
      <c r="P100" s="43" t="s">
        <v>28</v>
      </c>
      <c r="Q100" s="43" t="s">
        <v>642</v>
      </c>
      <c r="R100" s="59"/>
      <c r="S100" s="43" t="s">
        <v>649</v>
      </c>
      <c r="T100" s="43" t="s">
        <v>618</v>
      </c>
      <c r="U100" s="108" t="s">
        <v>947</v>
      </c>
      <c r="V100" s="108" t="s">
        <v>950</v>
      </c>
      <c r="W100" s="108" t="s">
        <v>939</v>
      </c>
      <c r="X100" s="108" t="s">
        <v>916</v>
      </c>
      <c r="Y100" s="108" t="s">
        <v>916</v>
      </c>
      <c r="Z100" s="44">
        <f t="shared" si="2"/>
        <v>626.1</v>
      </c>
      <c r="AA100" s="94">
        <v>573.7</v>
      </c>
      <c r="AB100" s="62"/>
      <c r="AC100" s="94">
        <v>52.4</v>
      </c>
      <c r="AD100" s="94">
        <f t="shared" si="3"/>
        <v>52.4</v>
      </c>
      <c r="AE100" s="94" t="s">
        <v>916</v>
      </c>
      <c r="AF100" s="94">
        <v>2479</v>
      </c>
      <c r="AG100" s="59" t="s">
        <v>558</v>
      </c>
      <c r="AH100" s="59"/>
      <c r="AI100" s="43" t="s">
        <v>11</v>
      </c>
      <c r="AJ100" s="59"/>
      <c r="AK100" s="59" t="s">
        <v>20</v>
      </c>
      <c r="AL100" s="59" t="s">
        <v>20</v>
      </c>
      <c r="AM100" s="59" t="s">
        <v>20</v>
      </c>
      <c r="AN100" s="59" t="s">
        <v>558</v>
      </c>
      <c r="AO100" s="59" t="s">
        <v>558</v>
      </c>
      <c r="AP100" s="94"/>
      <c r="AQ100" s="94"/>
      <c r="AR100" s="94">
        <v>6.38</v>
      </c>
      <c r="AS100" s="94">
        <v>5</v>
      </c>
      <c r="AT100" s="94">
        <v>0.2472</v>
      </c>
      <c r="AU100" s="94"/>
      <c r="AV100" s="94"/>
      <c r="AW100" s="94">
        <v>356.47</v>
      </c>
      <c r="AX100" s="94"/>
      <c r="AY100" s="94"/>
      <c r="AZ100" s="126" t="s">
        <v>936</v>
      </c>
      <c r="BA100" s="127"/>
    </row>
    <row r="101" spans="1:53" ht="15.75">
      <c r="A101" s="48"/>
      <c r="B101" s="59"/>
      <c r="C101" s="94"/>
      <c r="D101" s="94"/>
      <c r="E101" s="94"/>
      <c r="F101" s="94"/>
      <c r="G101" s="59"/>
      <c r="H101" s="60"/>
      <c r="I101" s="61"/>
      <c r="J101" s="61"/>
      <c r="K101" s="61"/>
      <c r="L101" s="61"/>
      <c r="M101" s="59"/>
      <c r="N101" s="59"/>
      <c r="O101" s="43"/>
      <c r="P101" s="43"/>
      <c r="Q101" s="43"/>
      <c r="R101" s="59"/>
      <c r="S101" s="43"/>
      <c r="T101" s="43"/>
      <c r="U101" s="108"/>
      <c r="V101" s="108"/>
      <c r="W101" s="108"/>
      <c r="X101" s="108"/>
      <c r="Y101" s="108"/>
      <c r="Z101" s="44"/>
      <c r="AA101" s="94"/>
      <c r="AB101" s="62"/>
      <c r="AC101" s="94"/>
      <c r="AD101" s="94"/>
      <c r="AE101" s="94"/>
      <c r="AF101" s="94"/>
      <c r="AG101" s="59"/>
      <c r="AH101" s="59"/>
      <c r="AI101" s="59"/>
      <c r="AJ101" s="59"/>
      <c r="AK101" s="59" t="s">
        <v>20</v>
      </c>
      <c r="AL101" s="59"/>
      <c r="AM101" s="59" t="s">
        <v>20</v>
      </c>
      <c r="AN101" s="59" t="s">
        <v>558</v>
      </c>
      <c r="AO101" s="59" t="s">
        <v>558</v>
      </c>
      <c r="AP101" s="94"/>
      <c r="AQ101" s="94"/>
      <c r="AR101" s="94">
        <v>2.89</v>
      </c>
      <c r="AS101" s="94">
        <v>9</v>
      </c>
      <c r="AT101" s="94"/>
      <c r="AU101" s="94"/>
      <c r="AV101" s="94"/>
      <c r="AW101" s="94"/>
      <c r="AX101" s="94"/>
      <c r="AY101" s="94"/>
      <c r="AZ101" s="94"/>
      <c r="BA101" s="94"/>
    </row>
    <row r="102" spans="1:53" ht="45">
      <c r="A102" s="57">
        <v>35</v>
      </c>
      <c r="B102" s="59" t="s">
        <v>55</v>
      </c>
      <c r="C102" s="94" t="s">
        <v>812</v>
      </c>
      <c r="D102" s="94" t="s">
        <v>690</v>
      </c>
      <c r="E102" s="94" t="s">
        <v>916</v>
      </c>
      <c r="F102" s="94" t="s">
        <v>916</v>
      </c>
      <c r="G102" s="59" t="s">
        <v>22</v>
      </c>
      <c r="H102" s="60">
        <v>1917</v>
      </c>
      <c r="I102" s="61">
        <v>2</v>
      </c>
      <c r="J102" s="61">
        <v>12</v>
      </c>
      <c r="K102" s="61">
        <v>20</v>
      </c>
      <c r="L102" s="61">
        <v>1</v>
      </c>
      <c r="M102" s="59" t="s">
        <v>28</v>
      </c>
      <c r="N102" s="59" t="s">
        <v>28</v>
      </c>
      <c r="O102" s="43" t="s">
        <v>30</v>
      </c>
      <c r="P102" s="43" t="s">
        <v>28</v>
      </c>
      <c r="Q102" s="43" t="s">
        <v>642</v>
      </c>
      <c r="R102" s="59"/>
      <c r="S102" s="43" t="s">
        <v>649</v>
      </c>
      <c r="T102" s="43" t="s">
        <v>618</v>
      </c>
      <c r="U102" s="108" t="s">
        <v>937</v>
      </c>
      <c r="V102" s="108" t="s">
        <v>951</v>
      </c>
      <c r="W102" s="108" t="s">
        <v>939</v>
      </c>
      <c r="X102" s="108" t="s">
        <v>916</v>
      </c>
      <c r="Y102" s="108" t="s">
        <v>916</v>
      </c>
      <c r="Z102" s="44">
        <f t="shared" si="2"/>
        <v>475.7</v>
      </c>
      <c r="AA102" s="94">
        <v>430.7</v>
      </c>
      <c r="AB102" s="62"/>
      <c r="AC102" s="94">
        <v>45</v>
      </c>
      <c r="AD102" s="94">
        <f t="shared" si="3"/>
        <v>45</v>
      </c>
      <c r="AE102" s="94" t="s">
        <v>916</v>
      </c>
      <c r="AF102" s="94">
        <v>3139</v>
      </c>
      <c r="AG102" s="59" t="s">
        <v>558</v>
      </c>
      <c r="AH102" s="59"/>
      <c r="AI102" s="43" t="s">
        <v>11</v>
      </c>
      <c r="AJ102" s="59"/>
      <c r="AK102" s="59" t="s">
        <v>20</v>
      </c>
      <c r="AL102" s="59" t="s">
        <v>20</v>
      </c>
      <c r="AM102" s="59" t="s">
        <v>20</v>
      </c>
      <c r="AN102" s="59" t="s">
        <v>558</v>
      </c>
      <c r="AO102" s="59" t="s">
        <v>558</v>
      </c>
      <c r="AP102" s="94"/>
      <c r="AQ102" s="94"/>
      <c r="AR102" s="94">
        <v>6.38</v>
      </c>
      <c r="AS102" s="94">
        <v>2</v>
      </c>
      <c r="AT102" s="94">
        <v>0.2472</v>
      </c>
      <c r="AU102" s="94"/>
      <c r="AV102" s="94"/>
      <c r="AW102" s="94">
        <v>211</v>
      </c>
      <c r="AX102" s="94"/>
      <c r="AY102" s="94"/>
      <c r="AZ102" s="126" t="s">
        <v>936</v>
      </c>
      <c r="BA102" s="127"/>
    </row>
    <row r="103" spans="1:53" ht="15.75">
      <c r="A103" s="57"/>
      <c r="B103" s="59"/>
      <c r="C103" s="94"/>
      <c r="D103" s="94"/>
      <c r="E103" s="94"/>
      <c r="F103" s="94"/>
      <c r="G103" s="59"/>
      <c r="H103" s="60"/>
      <c r="I103" s="61"/>
      <c r="J103" s="61"/>
      <c r="K103" s="61"/>
      <c r="L103" s="61"/>
      <c r="M103" s="59"/>
      <c r="N103" s="59"/>
      <c r="O103" s="43"/>
      <c r="P103" s="43"/>
      <c r="Q103" s="43"/>
      <c r="R103" s="59"/>
      <c r="S103" s="43"/>
      <c r="T103" s="43"/>
      <c r="U103" s="108"/>
      <c r="V103" s="108"/>
      <c r="W103" s="108"/>
      <c r="X103" s="108"/>
      <c r="Y103" s="108"/>
      <c r="Z103" s="44"/>
      <c r="AA103" s="94"/>
      <c r="AB103" s="62"/>
      <c r="AC103" s="94"/>
      <c r="AD103" s="94"/>
      <c r="AE103" s="94"/>
      <c r="AF103" s="94"/>
      <c r="AG103" s="59"/>
      <c r="AH103" s="59"/>
      <c r="AI103" s="59"/>
      <c r="AJ103" s="59"/>
      <c r="AK103" s="59" t="s">
        <v>20</v>
      </c>
      <c r="AL103" s="59"/>
      <c r="AM103" s="59" t="s">
        <v>20</v>
      </c>
      <c r="AN103" s="59" t="s">
        <v>558</v>
      </c>
      <c r="AO103" s="59" t="s">
        <v>558</v>
      </c>
      <c r="AP103" s="94"/>
      <c r="AQ103" s="94"/>
      <c r="AR103" s="94">
        <v>2.89</v>
      </c>
      <c r="AS103" s="94">
        <v>13</v>
      </c>
      <c r="AT103" s="94"/>
      <c r="AU103" s="94"/>
      <c r="AV103" s="94"/>
      <c r="AW103" s="94"/>
      <c r="AX103" s="94"/>
      <c r="AY103" s="94"/>
      <c r="AZ103" s="94"/>
      <c r="BA103" s="94"/>
    </row>
    <row r="104" spans="1:53" ht="45">
      <c r="A104" s="48">
        <v>36</v>
      </c>
      <c r="B104" s="59" t="s">
        <v>55</v>
      </c>
      <c r="C104" s="94" t="s">
        <v>812</v>
      </c>
      <c r="D104" s="94" t="s">
        <v>691</v>
      </c>
      <c r="E104" s="94" t="s">
        <v>916</v>
      </c>
      <c r="F104" s="94" t="s">
        <v>916</v>
      </c>
      <c r="G104" s="59" t="s">
        <v>22</v>
      </c>
      <c r="H104" s="60">
        <v>1917</v>
      </c>
      <c r="I104" s="61">
        <v>1</v>
      </c>
      <c r="J104" s="61">
        <v>5</v>
      </c>
      <c r="K104" s="61">
        <v>12</v>
      </c>
      <c r="L104" s="61">
        <v>1</v>
      </c>
      <c r="M104" s="59" t="s">
        <v>28</v>
      </c>
      <c r="N104" s="59" t="s">
        <v>28</v>
      </c>
      <c r="O104" s="43" t="s">
        <v>30</v>
      </c>
      <c r="P104" s="43" t="s">
        <v>28</v>
      </c>
      <c r="Q104" s="43" t="s">
        <v>642</v>
      </c>
      <c r="R104" s="59"/>
      <c r="S104" s="43" t="s">
        <v>649</v>
      </c>
      <c r="T104" s="43" t="s">
        <v>618</v>
      </c>
      <c r="U104" s="108" t="s">
        <v>942</v>
      </c>
      <c r="V104" s="108" t="s">
        <v>950</v>
      </c>
      <c r="W104" s="108" t="s">
        <v>939</v>
      </c>
      <c r="X104" s="108" t="s">
        <v>916</v>
      </c>
      <c r="Y104" s="108" t="s">
        <v>916</v>
      </c>
      <c r="Z104" s="44">
        <f t="shared" si="2"/>
        <v>279.4</v>
      </c>
      <c r="AA104" s="94">
        <v>210</v>
      </c>
      <c r="AB104" s="62"/>
      <c r="AC104" s="94">
        <v>69.4</v>
      </c>
      <c r="AD104" s="94">
        <f t="shared" si="3"/>
        <v>69.4</v>
      </c>
      <c r="AE104" s="94" t="s">
        <v>916</v>
      </c>
      <c r="AF104" s="94">
        <v>1106</v>
      </c>
      <c r="AG104" s="59" t="s">
        <v>558</v>
      </c>
      <c r="AH104" s="59"/>
      <c r="AI104" s="43" t="s">
        <v>11</v>
      </c>
      <c r="AJ104" s="59"/>
      <c r="AK104" s="59" t="s">
        <v>20</v>
      </c>
      <c r="AL104" s="59" t="s">
        <v>20</v>
      </c>
      <c r="AM104" s="59" t="s">
        <v>20</v>
      </c>
      <c r="AN104" s="59" t="s">
        <v>558</v>
      </c>
      <c r="AO104" s="59" t="s">
        <v>558</v>
      </c>
      <c r="AP104" s="94"/>
      <c r="AQ104" s="94"/>
      <c r="AR104" s="94">
        <v>6.38</v>
      </c>
      <c r="AS104" s="94">
        <v>5</v>
      </c>
      <c r="AT104" s="94">
        <v>0.2472</v>
      </c>
      <c r="AU104" s="94"/>
      <c r="AV104" s="94"/>
      <c r="AW104" s="94"/>
      <c r="AX104" s="94"/>
      <c r="AY104" s="94"/>
      <c r="AZ104" s="126" t="s">
        <v>936</v>
      </c>
      <c r="BA104" s="127"/>
    </row>
    <row r="105" spans="1:53" ht="15.75">
      <c r="A105" s="48"/>
      <c r="B105" s="59"/>
      <c r="C105" s="94"/>
      <c r="D105" s="94"/>
      <c r="E105" s="94"/>
      <c r="F105" s="94"/>
      <c r="G105" s="59"/>
      <c r="H105" s="60"/>
      <c r="I105" s="61"/>
      <c r="J105" s="61"/>
      <c r="K105" s="61"/>
      <c r="L105" s="61"/>
      <c r="M105" s="59"/>
      <c r="N105" s="59"/>
      <c r="O105" s="43"/>
      <c r="P105" s="43"/>
      <c r="Q105" s="43"/>
      <c r="R105" s="59"/>
      <c r="S105" s="43"/>
      <c r="T105" s="43"/>
      <c r="U105" s="108"/>
      <c r="V105" s="108"/>
      <c r="W105" s="108"/>
      <c r="X105" s="108"/>
      <c r="Y105" s="108"/>
      <c r="Z105" s="44"/>
      <c r="AA105" s="94"/>
      <c r="AB105" s="62"/>
      <c r="AC105" s="94"/>
      <c r="AD105" s="94"/>
      <c r="AE105" s="94"/>
      <c r="AF105" s="94"/>
      <c r="AG105" s="59"/>
      <c r="AH105" s="59"/>
      <c r="AI105" s="59"/>
      <c r="AJ105" s="59"/>
      <c r="AK105" s="59" t="s">
        <v>20</v>
      </c>
      <c r="AL105" s="59"/>
      <c r="AM105" s="59" t="s">
        <v>20</v>
      </c>
      <c r="AN105" s="59" t="s">
        <v>558</v>
      </c>
      <c r="AO105" s="59" t="s">
        <v>558</v>
      </c>
      <c r="AP105" s="94"/>
      <c r="AQ105" s="94"/>
      <c r="AR105" s="94">
        <v>2.89</v>
      </c>
      <c r="AS105" s="94">
        <v>7</v>
      </c>
      <c r="AT105" s="94"/>
      <c r="AU105" s="94"/>
      <c r="AV105" s="94"/>
      <c r="AW105" s="94"/>
      <c r="AX105" s="94"/>
      <c r="AY105" s="94"/>
      <c r="AZ105" s="94"/>
      <c r="BA105" s="94"/>
    </row>
    <row r="106" spans="1:53" ht="43.5" customHeight="1">
      <c r="A106" s="57">
        <v>37</v>
      </c>
      <c r="B106" s="59" t="s">
        <v>55</v>
      </c>
      <c r="C106" s="94" t="s">
        <v>812</v>
      </c>
      <c r="D106" s="94" t="s">
        <v>692</v>
      </c>
      <c r="E106" s="94" t="s">
        <v>916</v>
      </c>
      <c r="F106" s="94" t="s">
        <v>916</v>
      </c>
      <c r="G106" s="59" t="s">
        <v>22</v>
      </c>
      <c r="H106" s="60">
        <v>1932</v>
      </c>
      <c r="I106" s="61">
        <v>2</v>
      </c>
      <c r="J106" s="61">
        <v>13</v>
      </c>
      <c r="K106" s="61">
        <v>29</v>
      </c>
      <c r="L106" s="61">
        <v>1</v>
      </c>
      <c r="M106" s="59" t="s">
        <v>28</v>
      </c>
      <c r="N106" s="59" t="s">
        <v>28</v>
      </c>
      <c r="O106" s="43" t="s">
        <v>30</v>
      </c>
      <c r="P106" s="43" t="s">
        <v>28</v>
      </c>
      <c r="Q106" s="43" t="s">
        <v>642</v>
      </c>
      <c r="R106" s="59"/>
      <c r="S106" s="43" t="s">
        <v>649</v>
      </c>
      <c r="T106" s="43" t="s">
        <v>618</v>
      </c>
      <c r="U106" s="108" t="s">
        <v>937</v>
      </c>
      <c r="V106" s="108" t="s">
        <v>950</v>
      </c>
      <c r="W106" s="108" t="s">
        <v>939</v>
      </c>
      <c r="X106" s="108" t="s">
        <v>916</v>
      </c>
      <c r="Y106" s="108" t="s">
        <v>916</v>
      </c>
      <c r="Z106" s="44">
        <f t="shared" si="2"/>
        <v>488.90000000000003</v>
      </c>
      <c r="AA106" s="94">
        <v>438.3</v>
      </c>
      <c r="AB106" s="62"/>
      <c r="AC106" s="94">
        <v>50.6</v>
      </c>
      <c r="AD106" s="94">
        <f t="shared" si="3"/>
        <v>50.6</v>
      </c>
      <c r="AE106" s="94" t="s">
        <v>916</v>
      </c>
      <c r="AF106" s="94">
        <v>2630</v>
      </c>
      <c r="AG106" s="59" t="s">
        <v>558</v>
      </c>
      <c r="AH106" s="59"/>
      <c r="AI106" s="43" t="s">
        <v>11</v>
      </c>
      <c r="AJ106" s="59"/>
      <c r="AK106" s="59" t="s">
        <v>20</v>
      </c>
      <c r="AL106" s="59"/>
      <c r="AM106" s="59" t="s">
        <v>20</v>
      </c>
      <c r="AN106" s="59" t="s">
        <v>558</v>
      </c>
      <c r="AO106" s="59" t="s">
        <v>558</v>
      </c>
      <c r="AP106" s="94"/>
      <c r="AQ106" s="94"/>
      <c r="AR106" s="94">
        <v>6.38</v>
      </c>
      <c r="AS106" s="94">
        <v>3</v>
      </c>
      <c r="AT106" s="94">
        <v>0.2472</v>
      </c>
      <c r="AU106" s="94"/>
      <c r="AV106" s="94"/>
      <c r="AW106" s="94">
        <v>415.39</v>
      </c>
      <c r="AX106" s="94"/>
      <c r="AY106" s="94"/>
      <c r="AZ106" s="126" t="s">
        <v>936</v>
      </c>
      <c r="BA106" s="127"/>
    </row>
    <row r="107" spans="1:53" ht="18" customHeight="1">
      <c r="A107" s="57"/>
      <c r="B107" s="59"/>
      <c r="C107" s="94"/>
      <c r="D107" s="94"/>
      <c r="E107" s="94"/>
      <c r="F107" s="94"/>
      <c r="G107" s="59"/>
      <c r="H107" s="60"/>
      <c r="I107" s="61"/>
      <c r="J107" s="61"/>
      <c r="K107" s="61"/>
      <c r="L107" s="61"/>
      <c r="M107" s="59"/>
      <c r="N107" s="59"/>
      <c r="O107" s="43"/>
      <c r="P107" s="43"/>
      <c r="Q107" s="43"/>
      <c r="R107" s="59"/>
      <c r="S107" s="43"/>
      <c r="T107" s="43"/>
      <c r="U107" s="108"/>
      <c r="V107" s="108"/>
      <c r="W107" s="108"/>
      <c r="X107" s="108"/>
      <c r="Y107" s="108"/>
      <c r="Z107" s="44"/>
      <c r="AA107" s="94"/>
      <c r="AB107" s="62"/>
      <c r="AC107" s="94"/>
      <c r="AD107" s="94"/>
      <c r="AE107" s="94"/>
      <c r="AF107" s="94"/>
      <c r="AG107" s="59"/>
      <c r="AH107" s="59"/>
      <c r="AI107" s="59"/>
      <c r="AJ107" s="59"/>
      <c r="AK107" s="59" t="s">
        <v>20</v>
      </c>
      <c r="AL107" s="59"/>
      <c r="AM107" s="59" t="s">
        <v>20</v>
      </c>
      <c r="AN107" s="59" t="s">
        <v>558</v>
      </c>
      <c r="AO107" s="59" t="s">
        <v>558</v>
      </c>
      <c r="AP107" s="94"/>
      <c r="AQ107" s="94"/>
      <c r="AR107" s="94">
        <v>2.89</v>
      </c>
      <c r="AS107" s="94">
        <v>12</v>
      </c>
      <c r="AT107" s="94"/>
      <c r="AU107" s="94"/>
      <c r="AV107" s="94"/>
      <c r="AW107" s="94"/>
      <c r="AX107" s="94"/>
      <c r="AY107" s="94"/>
      <c r="AZ107" s="94"/>
      <c r="BA107" s="94"/>
    </row>
    <row r="108" spans="1:53" ht="45">
      <c r="A108" s="48">
        <v>38</v>
      </c>
      <c r="B108" s="59" t="s">
        <v>55</v>
      </c>
      <c r="C108" s="94" t="s">
        <v>812</v>
      </c>
      <c r="D108" s="94" t="s">
        <v>693</v>
      </c>
      <c r="E108" s="94" t="s">
        <v>916</v>
      </c>
      <c r="F108" s="94" t="s">
        <v>916</v>
      </c>
      <c r="G108" s="59" t="s">
        <v>22</v>
      </c>
      <c r="H108" s="60">
        <v>1917</v>
      </c>
      <c r="I108" s="61">
        <v>1</v>
      </c>
      <c r="J108" s="61">
        <v>4</v>
      </c>
      <c r="K108" s="61">
        <v>5</v>
      </c>
      <c r="L108" s="61">
        <v>1</v>
      </c>
      <c r="M108" s="59" t="s">
        <v>28</v>
      </c>
      <c r="N108" s="59" t="s">
        <v>28</v>
      </c>
      <c r="O108" s="43" t="s">
        <v>30</v>
      </c>
      <c r="P108" s="43" t="s">
        <v>28</v>
      </c>
      <c r="Q108" s="43" t="s">
        <v>642</v>
      </c>
      <c r="R108" s="59"/>
      <c r="S108" s="43" t="s">
        <v>649</v>
      </c>
      <c r="T108" s="43" t="s">
        <v>619</v>
      </c>
      <c r="U108" s="108" t="s">
        <v>942</v>
      </c>
      <c r="V108" s="108" t="s">
        <v>950</v>
      </c>
      <c r="W108" s="108" t="s">
        <v>939</v>
      </c>
      <c r="X108" s="108" t="s">
        <v>916</v>
      </c>
      <c r="Y108" s="108" t="s">
        <v>916</v>
      </c>
      <c r="Z108" s="44">
        <f t="shared" si="2"/>
        <v>247.9</v>
      </c>
      <c r="AA108" s="94">
        <v>247.9</v>
      </c>
      <c r="AB108" s="62"/>
      <c r="AC108" s="94"/>
      <c r="AD108" s="94">
        <f t="shared" si="3"/>
        <v>0</v>
      </c>
      <c r="AE108" s="94" t="s">
        <v>916</v>
      </c>
      <c r="AF108" s="94">
        <v>1228</v>
      </c>
      <c r="AG108" s="59" t="s">
        <v>558</v>
      </c>
      <c r="AH108" s="59"/>
      <c r="AI108" s="59"/>
      <c r="AJ108" s="59"/>
      <c r="AK108" s="59" t="s">
        <v>20</v>
      </c>
      <c r="AL108" s="59"/>
      <c r="AM108" s="59" t="s">
        <v>20</v>
      </c>
      <c r="AN108" s="59" t="s">
        <v>558</v>
      </c>
      <c r="AO108" s="59" t="s">
        <v>558</v>
      </c>
      <c r="AP108" s="94"/>
      <c r="AQ108" s="94"/>
      <c r="AR108" s="94">
        <v>2.89</v>
      </c>
      <c r="AS108" s="94">
        <v>5</v>
      </c>
      <c r="AT108" s="94">
        <v>0.2472</v>
      </c>
      <c r="AU108" s="94"/>
      <c r="AV108" s="94"/>
      <c r="AW108" s="94"/>
      <c r="AX108" s="94"/>
      <c r="AY108" s="94"/>
      <c r="AZ108" s="126" t="s">
        <v>936</v>
      </c>
      <c r="BA108" s="127"/>
    </row>
    <row r="109" spans="1:53" ht="45">
      <c r="A109" s="57">
        <v>39</v>
      </c>
      <c r="B109" s="59" t="s">
        <v>55</v>
      </c>
      <c r="C109" s="94" t="s">
        <v>812</v>
      </c>
      <c r="D109" s="94" t="s">
        <v>694</v>
      </c>
      <c r="E109" s="94" t="s">
        <v>916</v>
      </c>
      <c r="F109" s="94" t="s">
        <v>916</v>
      </c>
      <c r="G109" s="59" t="s">
        <v>22</v>
      </c>
      <c r="H109" s="60">
        <v>1932</v>
      </c>
      <c r="I109" s="61">
        <v>2</v>
      </c>
      <c r="J109" s="61">
        <v>12</v>
      </c>
      <c r="K109" s="61">
        <v>18</v>
      </c>
      <c r="L109" s="61">
        <v>1</v>
      </c>
      <c r="M109" s="59" t="s">
        <v>28</v>
      </c>
      <c r="N109" s="59" t="s">
        <v>28</v>
      </c>
      <c r="O109" s="43" t="s">
        <v>30</v>
      </c>
      <c r="P109" s="43" t="s">
        <v>28</v>
      </c>
      <c r="Q109" s="43" t="s">
        <v>642</v>
      </c>
      <c r="R109" s="59"/>
      <c r="S109" s="43" t="s">
        <v>649</v>
      </c>
      <c r="T109" s="43" t="s">
        <v>618</v>
      </c>
      <c r="U109" s="108" t="s">
        <v>937</v>
      </c>
      <c r="V109" s="108" t="s">
        <v>950</v>
      </c>
      <c r="W109" s="108" t="s">
        <v>939</v>
      </c>
      <c r="X109" s="108" t="s">
        <v>916</v>
      </c>
      <c r="Y109" s="108" t="s">
        <v>916</v>
      </c>
      <c r="Z109" s="44">
        <f t="shared" si="2"/>
        <v>470.40000000000003</v>
      </c>
      <c r="AA109" s="94">
        <v>426.6</v>
      </c>
      <c r="AB109" s="62"/>
      <c r="AC109" s="94">
        <v>43.8</v>
      </c>
      <c r="AD109" s="94">
        <f t="shared" si="3"/>
        <v>43.8</v>
      </c>
      <c r="AE109" s="94" t="s">
        <v>916</v>
      </c>
      <c r="AF109" s="94">
        <v>2552</v>
      </c>
      <c r="AG109" s="59" t="s">
        <v>558</v>
      </c>
      <c r="AH109" s="59"/>
      <c r="AI109" s="43" t="s">
        <v>11</v>
      </c>
      <c r="AJ109" s="59"/>
      <c r="AK109" s="59" t="s">
        <v>20</v>
      </c>
      <c r="AL109" s="59"/>
      <c r="AM109" s="59" t="s">
        <v>20</v>
      </c>
      <c r="AN109" s="59" t="s">
        <v>558</v>
      </c>
      <c r="AO109" s="59" t="s">
        <v>558</v>
      </c>
      <c r="AP109" s="94"/>
      <c r="AQ109" s="94"/>
      <c r="AR109" s="94">
        <v>6.38</v>
      </c>
      <c r="AS109" s="94">
        <v>2</v>
      </c>
      <c r="AT109" s="94">
        <v>0.2472</v>
      </c>
      <c r="AU109" s="94"/>
      <c r="AV109" s="94"/>
      <c r="AW109" s="94">
        <v>68.7</v>
      </c>
      <c r="AX109" s="94"/>
      <c r="AY109" s="94"/>
      <c r="AZ109" s="126" t="s">
        <v>936</v>
      </c>
      <c r="BA109" s="127"/>
    </row>
    <row r="110" spans="1:53" ht="15.75">
      <c r="A110" s="57"/>
      <c r="B110" s="59"/>
      <c r="C110" s="94"/>
      <c r="D110" s="94"/>
      <c r="E110" s="94"/>
      <c r="F110" s="94"/>
      <c r="G110" s="59"/>
      <c r="H110" s="60"/>
      <c r="I110" s="61"/>
      <c r="J110" s="61"/>
      <c r="K110" s="61"/>
      <c r="L110" s="61"/>
      <c r="M110" s="59"/>
      <c r="N110" s="59"/>
      <c r="O110" s="43"/>
      <c r="P110" s="43"/>
      <c r="Q110" s="43"/>
      <c r="R110" s="59"/>
      <c r="S110" s="43"/>
      <c r="T110" s="43"/>
      <c r="U110" s="108"/>
      <c r="V110" s="108"/>
      <c r="W110" s="108"/>
      <c r="X110" s="108"/>
      <c r="Y110" s="108"/>
      <c r="Z110" s="44"/>
      <c r="AA110" s="94"/>
      <c r="AB110" s="62"/>
      <c r="AC110" s="94"/>
      <c r="AD110" s="94"/>
      <c r="AE110" s="94"/>
      <c r="AF110" s="94"/>
      <c r="AG110" s="59"/>
      <c r="AH110" s="59"/>
      <c r="AI110" s="59"/>
      <c r="AJ110" s="59"/>
      <c r="AK110" s="59" t="s">
        <v>20</v>
      </c>
      <c r="AL110" s="59"/>
      <c r="AM110" s="59" t="s">
        <v>20</v>
      </c>
      <c r="AN110" s="59" t="s">
        <v>558</v>
      </c>
      <c r="AO110" s="59" t="s">
        <v>558</v>
      </c>
      <c r="AP110" s="94"/>
      <c r="AQ110" s="94"/>
      <c r="AR110" s="94">
        <v>2.89</v>
      </c>
      <c r="AS110" s="94">
        <v>14</v>
      </c>
      <c r="AT110" s="94"/>
      <c r="AU110" s="94"/>
      <c r="AV110" s="94"/>
      <c r="AW110" s="94"/>
      <c r="AX110" s="94"/>
      <c r="AY110" s="94"/>
      <c r="AZ110" s="94"/>
      <c r="BA110" s="94"/>
    </row>
    <row r="111" spans="1:53" ht="45">
      <c r="A111" s="48">
        <v>40</v>
      </c>
      <c r="B111" s="59" t="s">
        <v>55</v>
      </c>
      <c r="C111" s="94" t="s">
        <v>812</v>
      </c>
      <c r="D111" s="94" t="s">
        <v>695</v>
      </c>
      <c r="E111" s="94" t="s">
        <v>916</v>
      </c>
      <c r="F111" s="94" t="s">
        <v>916</v>
      </c>
      <c r="G111" s="59" t="s">
        <v>22</v>
      </c>
      <c r="H111" s="60">
        <v>1917</v>
      </c>
      <c r="I111" s="61">
        <v>2</v>
      </c>
      <c r="J111" s="61">
        <v>26</v>
      </c>
      <c r="K111" s="61">
        <v>48</v>
      </c>
      <c r="L111" s="61">
        <v>1</v>
      </c>
      <c r="M111" s="59" t="s">
        <v>28</v>
      </c>
      <c r="N111" s="59" t="s">
        <v>28</v>
      </c>
      <c r="O111" s="43" t="s">
        <v>30</v>
      </c>
      <c r="P111" s="43" t="s">
        <v>28</v>
      </c>
      <c r="Q111" s="43" t="s">
        <v>642</v>
      </c>
      <c r="R111" s="59"/>
      <c r="S111" s="43" t="s">
        <v>647</v>
      </c>
      <c r="T111" s="43" t="s">
        <v>618</v>
      </c>
      <c r="U111" s="108" t="s">
        <v>937</v>
      </c>
      <c r="V111" s="108" t="s">
        <v>950</v>
      </c>
      <c r="W111" s="108" t="s">
        <v>939</v>
      </c>
      <c r="X111" s="108" t="s">
        <v>916</v>
      </c>
      <c r="Y111" s="108" t="s">
        <v>916</v>
      </c>
      <c r="Z111" s="44">
        <f t="shared" si="2"/>
        <v>902.55</v>
      </c>
      <c r="AA111" s="94">
        <v>799.65</v>
      </c>
      <c r="AB111" s="62"/>
      <c r="AC111" s="94">
        <v>102.9</v>
      </c>
      <c r="AD111" s="94">
        <f t="shared" si="3"/>
        <v>102.9</v>
      </c>
      <c r="AE111" s="94" t="s">
        <v>916</v>
      </c>
      <c r="AF111" s="94">
        <v>2109</v>
      </c>
      <c r="AG111" s="59" t="s">
        <v>558</v>
      </c>
      <c r="AH111" s="59"/>
      <c r="AI111" s="59"/>
      <c r="AJ111" s="59"/>
      <c r="AK111" s="59" t="s">
        <v>20</v>
      </c>
      <c r="AL111" s="59"/>
      <c r="AM111" s="59" t="s">
        <v>20</v>
      </c>
      <c r="AN111" s="59" t="s">
        <v>558</v>
      </c>
      <c r="AO111" s="59" t="s">
        <v>558</v>
      </c>
      <c r="AP111" s="94"/>
      <c r="AQ111" s="94"/>
      <c r="AR111" s="94">
        <v>2.89</v>
      </c>
      <c r="AS111" s="94">
        <v>48</v>
      </c>
      <c r="AT111" s="94">
        <v>0.2472</v>
      </c>
      <c r="AU111" s="94"/>
      <c r="AV111" s="94"/>
      <c r="AW111" s="94"/>
      <c r="AX111" s="94"/>
      <c r="AY111" s="94"/>
      <c r="AZ111" s="126" t="s">
        <v>936</v>
      </c>
      <c r="BA111" s="127"/>
    </row>
    <row r="112" spans="1:53" ht="42.75" customHeight="1">
      <c r="A112" s="57">
        <v>41</v>
      </c>
      <c r="B112" s="59" t="s">
        <v>55</v>
      </c>
      <c r="C112" s="94" t="s">
        <v>812</v>
      </c>
      <c r="D112" s="94" t="s">
        <v>696</v>
      </c>
      <c r="E112" s="94" t="s">
        <v>916</v>
      </c>
      <c r="F112" s="94" t="s">
        <v>916</v>
      </c>
      <c r="G112" s="59" t="s">
        <v>22</v>
      </c>
      <c r="H112" s="60">
        <v>1935</v>
      </c>
      <c r="I112" s="61">
        <v>2</v>
      </c>
      <c r="J112" s="61">
        <v>12</v>
      </c>
      <c r="K112" s="61">
        <v>28</v>
      </c>
      <c r="L112" s="61">
        <v>1</v>
      </c>
      <c r="M112" s="59" t="s">
        <v>28</v>
      </c>
      <c r="N112" s="59" t="s">
        <v>28</v>
      </c>
      <c r="O112" s="43" t="s">
        <v>30</v>
      </c>
      <c r="P112" s="43" t="s">
        <v>28</v>
      </c>
      <c r="Q112" s="43" t="s">
        <v>642</v>
      </c>
      <c r="R112" s="59"/>
      <c r="S112" s="43" t="s">
        <v>649</v>
      </c>
      <c r="T112" s="43" t="s">
        <v>618</v>
      </c>
      <c r="U112" s="108" t="s">
        <v>942</v>
      </c>
      <c r="V112" s="108" t="s">
        <v>950</v>
      </c>
      <c r="W112" s="108" t="s">
        <v>939</v>
      </c>
      <c r="X112" s="108" t="s">
        <v>916</v>
      </c>
      <c r="Y112" s="108" t="s">
        <v>916</v>
      </c>
      <c r="Z112" s="44">
        <f t="shared" si="2"/>
        <v>480.6</v>
      </c>
      <c r="AA112" s="94">
        <v>432.5</v>
      </c>
      <c r="AB112" s="62"/>
      <c r="AC112" s="94">
        <v>48.1</v>
      </c>
      <c r="AD112" s="94">
        <f t="shared" si="3"/>
        <v>48.1</v>
      </c>
      <c r="AE112" s="94" t="s">
        <v>916</v>
      </c>
      <c r="AF112" s="94">
        <v>2962</v>
      </c>
      <c r="AG112" s="59" t="s">
        <v>558</v>
      </c>
      <c r="AH112" s="59"/>
      <c r="AI112" s="43" t="s">
        <v>11</v>
      </c>
      <c r="AJ112" s="59"/>
      <c r="AK112" s="59" t="s">
        <v>20</v>
      </c>
      <c r="AL112" s="59"/>
      <c r="AM112" s="59" t="s">
        <v>20</v>
      </c>
      <c r="AN112" s="59" t="s">
        <v>558</v>
      </c>
      <c r="AO112" s="59" t="s">
        <v>558</v>
      </c>
      <c r="AP112" s="94"/>
      <c r="AQ112" s="94"/>
      <c r="AR112" s="94">
        <v>6.38</v>
      </c>
      <c r="AS112" s="94">
        <v>2</v>
      </c>
      <c r="AT112" s="94">
        <v>0.2472</v>
      </c>
      <c r="AU112" s="94"/>
      <c r="AV112" s="94"/>
      <c r="AW112" s="94">
        <v>428.05</v>
      </c>
      <c r="AX112" s="94"/>
      <c r="AY112" s="94"/>
      <c r="AZ112" s="126" t="s">
        <v>936</v>
      </c>
      <c r="BA112" s="127"/>
    </row>
    <row r="113" spans="1:53" ht="16.5" customHeight="1">
      <c r="A113" s="57"/>
      <c r="B113" s="59"/>
      <c r="C113" s="94"/>
      <c r="D113" s="94"/>
      <c r="E113" s="94"/>
      <c r="F113" s="94"/>
      <c r="G113" s="59"/>
      <c r="H113" s="60"/>
      <c r="I113" s="61"/>
      <c r="J113" s="61"/>
      <c r="K113" s="61"/>
      <c r="L113" s="61"/>
      <c r="M113" s="59"/>
      <c r="N113" s="59"/>
      <c r="O113" s="43"/>
      <c r="P113" s="43"/>
      <c r="Q113" s="43"/>
      <c r="R113" s="59"/>
      <c r="S113" s="43"/>
      <c r="T113" s="43"/>
      <c r="U113" s="108"/>
      <c r="V113" s="108"/>
      <c r="W113" s="108"/>
      <c r="X113" s="108"/>
      <c r="Y113" s="108"/>
      <c r="Z113" s="44"/>
      <c r="AA113" s="94"/>
      <c r="AB113" s="62"/>
      <c r="AC113" s="94"/>
      <c r="AD113" s="94"/>
      <c r="AE113" s="94"/>
      <c r="AF113" s="94"/>
      <c r="AG113" s="59"/>
      <c r="AH113" s="59"/>
      <c r="AI113" s="59"/>
      <c r="AJ113" s="59"/>
      <c r="AK113" s="59"/>
      <c r="AL113" s="59"/>
      <c r="AM113" s="59"/>
      <c r="AN113" s="59"/>
      <c r="AO113" s="59"/>
      <c r="AP113" s="94"/>
      <c r="AQ113" s="94"/>
      <c r="AR113" s="94">
        <v>2.89</v>
      </c>
      <c r="AS113" s="94">
        <v>22</v>
      </c>
      <c r="AT113" s="94"/>
      <c r="AU113" s="94"/>
      <c r="AV113" s="94"/>
      <c r="AW113" s="94"/>
      <c r="AX113" s="94"/>
      <c r="AY113" s="94"/>
      <c r="AZ113" s="94"/>
      <c r="BA113" s="94"/>
    </row>
    <row r="114" spans="1:53" ht="45">
      <c r="A114" s="48">
        <v>42</v>
      </c>
      <c r="B114" s="59" t="s">
        <v>55</v>
      </c>
      <c r="C114" s="94" t="s">
        <v>812</v>
      </c>
      <c r="D114" s="94" t="s">
        <v>697</v>
      </c>
      <c r="E114" s="94" t="s">
        <v>916</v>
      </c>
      <c r="F114" s="94" t="s">
        <v>916</v>
      </c>
      <c r="G114" s="59" t="s">
        <v>22</v>
      </c>
      <c r="H114" s="60">
        <v>1883</v>
      </c>
      <c r="I114" s="61">
        <v>2</v>
      </c>
      <c r="J114" s="61">
        <v>11</v>
      </c>
      <c r="K114" s="61">
        <v>20</v>
      </c>
      <c r="L114" s="61">
        <v>1</v>
      </c>
      <c r="M114" s="59" t="s">
        <v>28</v>
      </c>
      <c r="N114" s="59" t="s">
        <v>28</v>
      </c>
      <c r="O114" s="43" t="s">
        <v>30</v>
      </c>
      <c r="P114" s="43" t="s">
        <v>28</v>
      </c>
      <c r="Q114" s="43" t="s">
        <v>642</v>
      </c>
      <c r="R114" s="59"/>
      <c r="S114" s="43" t="s">
        <v>649</v>
      </c>
      <c r="T114" s="43" t="s">
        <v>618</v>
      </c>
      <c r="U114" s="108" t="s">
        <v>937</v>
      </c>
      <c r="V114" s="108" t="s">
        <v>950</v>
      </c>
      <c r="W114" s="108" t="s">
        <v>939</v>
      </c>
      <c r="X114" s="108" t="s">
        <v>916</v>
      </c>
      <c r="Y114" s="108" t="s">
        <v>916</v>
      </c>
      <c r="Z114" s="44">
        <f t="shared" si="2"/>
        <v>452</v>
      </c>
      <c r="AA114" s="94">
        <v>423.3</v>
      </c>
      <c r="AB114" s="62"/>
      <c r="AC114" s="94">
        <v>28.7</v>
      </c>
      <c r="AD114" s="94">
        <f t="shared" si="3"/>
        <v>28.7</v>
      </c>
      <c r="AE114" s="94" t="s">
        <v>916</v>
      </c>
      <c r="AF114" s="94">
        <v>1569</v>
      </c>
      <c r="AG114" s="59" t="s">
        <v>558</v>
      </c>
      <c r="AH114" s="59"/>
      <c r="AI114" s="59"/>
      <c r="AJ114" s="59"/>
      <c r="AK114" s="59" t="s">
        <v>20</v>
      </c>
      <c r="AL114" s="59"/>
      <c r="AM114" s="59" t="s">
        <v>20</v>
      </c>
      <c r="AN114" s="59" t="s">
        <v>558</v>
      </c>
      <c r="AO114" s="59" t="s">
        <v>558</v>
      </c>
      <c r="AP114" s="94"/>
      <c r="AQ114" s="94"/>
      <c r="AR114" s="94">
        <v>2.89</v>
      </c>
      <c r="AS114" s="94">
        <v>17</v>
      </c>
      <c r="AT114" s="94">
        <v>0.2472</v>
      </c>
      <c r="AU114" s="94"/>
      <c r="AV114" s="94"/>
      <c r="AW114" s="94">
        <v>3.32</v>
      </c>
      <c r="AX114" s="94"/>
      <c r="AY114" s="94"/>
      <c r="AZ114" s="126" t="s">
        <v>936</v>
      </c>
      <c r="BA114" s="127"/>
    </row>
    <row r="115" spans="1:53" ht="45">
      <c r="A115" s="57">
        <v>43</v>
      </c>
      <c r="B115" s="59" t="s">
        <v>55</v>
      </c>
      <c r="C115" s="94" t="s">
        <v>812</v>
      </c>
      <c r="D115" s="94" t="s">
        <v>698</v>
      </c>
      <c r="E115" s="94" t="s">
        <v>916</v>
      </c>
      <c r="F115" s="94" t="s">
        <v>916</v>
      </c>
      <c r="G115" s="59" t="s">
        <v>22</v>
      </c>
      <c r="H115" s="60">
        <v>1917</v>
      </c>
      <c r="I115" s="61">
        <v>2</v>
      </c>
      <c r="J115" s="61">
        <v>12</v>
      </c>
      <c r="K115" s="61">
        <v>26</v>
      </c>
      <c r="L115" s="61">
        <v>1</v>
      </c>
      <c r="M115" s="59" t="s">
        <v>28</v>
      </c>
      <c r="N115" s="59" t="s">
        <v>28</v>
      </c>
      <c r="O115" s="43" t="s">
        <v>30</v>
      </c>
      <c r="P115" s="43" t="s">
        <v>28</v>
      </c>
      <c r="Q115" s="43" t="s">
        <v>642</v>
      </c>
      <c r="R115" s="59"/>
      <c r="S115" s="43" t="s">
        <v>649</v>
      </c>
      <c r="T115" s="43" t="s">
        <v>618</v>
      </c>
      <c r="U115" s="108" t="s">
        <v>942</v>
      </c>
      <c r="V115" s="108" t="s">
        <v>950</v>
      </c>
      <c r="W115" s="108" t="s">
        <v>939</v>
      </c>
      <c r="X115" s="108" t="s">
        <v>916</v>
      </c>
      <c r="Y115" s="108" t="s">
        <v>916</v>
      </c>
      <c r="Z115" s="44">
        <f t="shared" si="2"/>
        <v>475.90000000000003</v>
      </c>
      <c r="AA115" s="94">
        <v>429.1</v>
      </c>
      <c r="AB115" s="62"/>
      <c r="AC115" s="94">
        <v>46.8</v>
      </c>
      <c r="AD115" s="94">
        <f t="shared" si="3"/>
        <v>46.8</v>
      </c>
      <c r="AE115" s="94" t="s">
        <v>916</v>
      </c>
      <c r="AF115" s="94">
        <v>2411</v>
      </c>
      <c r="AG115" s="59" t="s">
        <v>558</v>
      </c>
      <c r="AH115" s="59"/>
      <c r="AI115" s="59"/>
      <c r="AJ115" s="59"/>
      <c r="AK115" s="59" t="s">
        <v>20</v>
      </c>
      <c r="AL115" s="59"/>
      <c r="AM115" s="59" t="s">
        <v>20</v>
      </c>
      <c r="AN115" s="59" t="s">
        <v>558</v>
      </c>
      <c r="AO115" s="59" t="s">
        <v>558</v>
      </c>
      <c r="AP115" s="94"/>
      <c r="AQ115" s="94"/>
      <c r="AR115" s="94">
        <v>2.89</v>
      </c>
      <c r="AS115" s="94">
        <v>22</v>
      </c>
      <c r="AT115" s="94">
        <v>0.2472</v>
      </c>
      <c r="AU115" s="94"/>
      <c r="AV115" s="94"/>
      <c r="AW115" s="94">
        <v>34</v>
      </c>
      <c r="AX115" s="94"/>
      <c r="AY115" s="94"/>
      <c r="AZ115" s="126" t="s">
        <v>936</v>
      </c>
      <c r="BA115" s="127"/>
    </row>
    <row r="116" spans="1:53" ht="45">
      <c r="A116" s="48">
        <v>44</v>
      </c>
      <c r="B116" s="59" t="s">
        <v>55</v>
      </c>
      <c r="C116" s="94" t="s">
        <v>812</v>
      </c>
      <c r="D116" s="94" t="s">
        <v>699</v>
      </c>
      <c r="E116" s="94" t="s">
        <v>916</v>
      </c>
      <c r="F116" s="94" t="s">
        <v>916</v>
      </c>
      <c r="G116" s="59" t="s">
        <v>22</v>
      </c>
      <c r="H116" s="60">
        <v>1934</v>
      </c>
      <c r="I116" s="61">
        <v>2</v>
      </c>
      <c r="J116" s="61">
        <v>12</v>
      </c>
      <c r="K116" s="61">
        <v>19</v>
      </c>
      <c r="L116" s="61">
        <v>1</v>
      </c>
      <c r="M116" s="59" t="s">
        <v>28</v>
      </c>
      <c r="N116" s="59" t="s">
        <v>28</v>
      </c>
      <c r="O116" s="43" t="s">
        <v>30</v>
      </c>
      <c r="P116" s="43" t="s">
        <v>28</v>
      </c>
      <c r="Q116" s="43" t="s">
        <v>642</v>
      </c>
      <c r="R116" s="59"/>
      <c r="S116" s="43" t="s">
        <v>649</v>
      </c>
      <c r="T116" s="43" t="s">
        <v>618</v>
      </c>
      <c r="U116" s="108" t="s">
        <v>937</v>
      </c>
      <c r="V116" s="108" t="s">
        <v>950</v>
      </c>
      <c r="W116" s="108" t="s">
        <v>939</v>
      </c>
      <c r="X116" s="108" t="s">
        <v>916</v>
      </c>
      <c r="Y116" s="108" t="s">
        <v>916</v>
      </c>
      <c r="Z116" s="44">
        <f t="shared" si="2"/>
        <v>472.5</v>
      </c>
      <c r="AA116" s="94">
        <v>428.7</v>
      </c>
      <c r="AB116" s="62"/>
      <c r="AC116" s="94">
        <v>43.8</v>
      </c>
      <c r="AD116" s="94">
        <f t="shared" si="3"/>
        <v>43.8</v>
      </c>
      <c r="AE116" s="94" t="s">
        <v>916</v>
      </c>
      <c r="AF116" s="94">
        <v>5180</v>
      </c>
      <c r="AG116" s="59" t="s">
        <v>558</v>
      </c>
      <c r="AH116" s="59"/>
      <c r="AI116" s="43" t="s">
        <v>11</v>
      </c>
      <c r="AJ116" s="59"/>
      <c r="AK116" s="59" t="s">
        <v>20</v>
      </c>
      <c r="AL116" s="59" t="s">
        <v>20</v>
      </c>
      <c r="AM116" s="59" t="s">
        <v>20</v>
      </c>
      <c r="AN116" s="59" t="s">
        <v>558</v>
      </c>
      <c r="AO116" s="59" t="s">
        <v>558</v>
      </c>
      <c r="AP116" s="94"/>
      <c r="AQ116" s="94"/>
      <c r="AR116" s="94">
        <v>6.38</v>
      </c>
      <c r="AS116" s="94">
        <v>3</v>
      </c>
      <c r="AT116" s="94">
        <v>0.2472</v>
      </c>
      <c r="AU116" s="94"/>
      <c r="AV116" s="94"/>
      <c r="AW116" s="62">
        <v>181</v>
      </c>
      <c r="AX116" s="94"/>
      <c r="AY116" s="94"/>
      <c r="AZ116" s="126" t="s">
        <v>936</v>
      </c>
      <c r="BA116" s="127"/>
    </row>
    <row r="117" spans="1:53" ht="15.75">
      <c r="A117" s="48"/>
      <c r="B117" s="59"/>
      <c r="C117" s="94"/>
      <c r="D117" s="94"/>
      <c r="E117" s="94"/>
      <c r="F117" s="94"/>
      <c r="G117" s="59"/>
      <c r="H117" s="60"/>
      <c r="I117" s="61"/>
      <c r="J117" s="61"/>
      <c r="K117" s="61"/>
      <c r="L117" s="61"/>
      <c r="M117" s="59"/>
      <c r="N117" s="59"/>
      <c r="O117" s="43"/>
      <c r="P117" s="43"/>
      <c r="Q117" s="43"/>
      <c r="R117" s="59"/>
      <c r="S117" s="43"/>
      <c r="T117" s="43"/>
      <c r="U117" s="108"/>
      <c r="V117" s="108"/>
      <c r="W117" s="108"/>
      <c r="X117" s="108"/>
      <c r="Y117" s="108"/>
      <c r="Z117" s="44"/>
      <c r="AA117" s="94"/>
      <c r="AB117" s="62"/>
      <c r="AC117" s="94"/>
      <c r="AD117" s="94"/>
      <c r="AE117" s="94"/>
      <c r="AF117" s="94"/>
      <c r="AG117" s="59"/>
      <c r="AH117" s="59"/>
      <c r="AI117" s="43" t="s">
        <v>13</v>
      </c>
      <c r="AJ117" s="59"/>
      <c r="AK117" s="59" t="s">
        <v>20</v>
      </c>
      <c r="AL117" s="59"/>
      <c r="AM117" s="59" t="s">
        <v>20</v>
      </c>
      <c r="AN117" s="59" t="s">
        <v>558</v>
      </c>
      <c r="AO117" s="59" t="s">
        <v>558</v>
      </c>
      <c r="AP117" s="94"/>
      <c r="AQ117" s="94"/>
      <c r="AR117" s="94">
        <v>4.41</v>
      </c>
      <c r="AS117" s="94">
        <v>10</v>
      </c>
      <c r="AT117" s="94"/>
      <c r="AU117" s="94"/>
      <c r="AV117" s="94"/>
      <c r="AW117" s="94"/>
      <c r="AX117" s="94"/>
      <c r="AY117" s="94"/>
      <c r="AZ117" s="94"/>
      <c r="BA117" s="94"/>
    </row>
    <row r="118" spans="1:53" ht="33" customHeight="1">
      <c r="A118" s="57">
        <v>45</v>
      </c>
      <c r="B118" s="59" t="s">
        <v>55</v>
      </c>
      <c r="C118" s="94" t="s">
        <v>812</v>
      </c>
      <c r="D118" s="57" t="s">
        <v>700</v>
      </c>
      <c r="E118" s="94" t="s">
        <v>916</v>
      </c>
      <c r="F118" s="94" t="s">
        <v>916</v>
      </c>
      <c r="G118" s="59" t="s">
        <v>22</v>
      </c>
      <c r="H118" s="60">
        <v>1950</v>
      </c>
      <c r="I118" s="61">
        <v>2</v>
      </c>
      <c r="J118" s="61">
        <v>12</v>
      </c>
      <c r="K118" s="61">
        <v>24</v>
      </c>
      <c r="L118" s="61">
        <v>2</v>
      </c>
      <c r="M118" s="43" t="s">
        <v>30</v>
      </c>
      <c r="N118" s="59" t="s">
        <v>28</v>
      </c>
      <c r="O118" s="43" t="s">
        <v>30</v>
      </c>
      <c r="P118" s="43" t="s">
        <v>28</v>
      </c>
      <c r="Q118" s="43" t="s">
        <v>642</v>
      </c>
      <c r="R118" s="59"/>
      <c r="S118" s="43" t="s">
        <v>649</v>
      </c>
      <c r="T118" s="43" t="s">
        <v>618</v>
      </c>
      <c r="U118" s="108" t="s">
        <v>937</v>
      </c>
      <c r="V118" s="108" t="s">
        <v>950</v>
      </c>
      <c r="W118" s="108" t="s">
        <v>939</v>
      </c>
      <c r="X118" s="108" t="s">
        <v>916</v>
      </c>
      <c r="Y118" s="108" t="s">
        <v>916</v>
      </c>
      <c r="Z118" s="44">
        <f t="shared" si="2"/>
        <v>480.90000000000003</v>
      </c>
      <c r="AA118" s="94">
        <v>429.1</v>
      </c>
      <c r="AB118" s="62"/>
      <c r="AC118" s="94">
        <v>51.8</v>
      </c>
      <c r="AD118" s="94">
        <f t="shared" si="3"/>
        <v>51.8</v>
      </c>
      <c r="AE118" s="94" t="s">
        <v>916</v>
      </c>
      <c r="AF118" s="94">
        <v>2411</v>
      </c>
      <c r="AG118" s="59"/>
      <c r="AH118" s="59"/>
      <c r="AI118" s="43"/>
      <c r="AJ118" s="59"/>
      <c r="AK118" s="59" t="s">
        <v>20</v>
      </c>
      <c r="AL118" s="59" t="s">
        <v>20</v>
      </c>
      <c r="AM118" s="59" t="s">
        <v>20</v>
      </c>
      <c r="AN118" s="59" t="s">
        <v>558</v>
      </c>
      <c r="AO118" s="59" t="s">
        <v>558</v>
      </c>
      <c r="AP118" s="94"/>
      <c r="AQ118" s="94"/>
      <c r="AR118" s="94">
        <v>3.65</v>
      </c>
      <c r="AS118" s="94">
        <v>24</v>
      </c>
      <c r="AT118" s="94"/>
      <c r="AU118" s="94"/>
      <c r="AV118" s="94"/>
      <c r="AW118" s="94">
        <v>3.8</v>
      </c>
      <c r="AX118" s="94"/>
      <c r="AY118" s="94"/>
      <c r="AZ118" s="126" t="s">
        <v>936</v>
      </c>
      <c r="BA118" s="127"/>
    </row>
    <row r="119" spans="1:53" ht="45">
      <c r="A119" s="48">
        <v>46</v>
      </c>
      <c r="B119" s="59" t="s">
        <v>55</v>
      </c>
      <c r="C119" s="94" t="s">
        <v>812</v>
      </c>
      <c r="D119" s="57" t="s">
        <v>701</v>
      </c>
      <c r="E119" s="94" t="s">
        <v>916</v>
      </c>
      <c r="F119" s="94" t="s">
        <v>916</v>
      </c>
      <c r="G119" s="59" t="s">
        <v>22</v>
      </c>
      <c r="H119" s="60">
        <v>1917</v>
      </c>
      <c r="I119" s="61">
        <v>2</v>
      </c>
      <c r="J119" s="61">
        <v>12</v>
      </c>
      <c r="K119" s="61">
        <v>20</v>
      </c>
      <c r="L119" s="61">
        <v>2</v>
      </c>
      <c r="M119" s="43" t="s">
        <v>30</v>
      </c>
      <c r="N119" s="59" t="s">
        <v>28</v>
      </c>
      <c r="O119" s="43" t="s">
        <v>30</v>
      </c>
      <c r="P119" s="43" t="s">
        <v>28</v>
      </c>
      <c r="Q119" s="43" t="s">
        <v>642</v>
      </c>
      <c r="R119" s="59"/>
      <c r="S119" s="43" t="s">
        <v>649</v>
      </c>
      <c r="T119" s="43" t="s">
        <v>618</v>
      </c>
      <c r="U119" s="108" t="s">
        <v>937</v>
      </c>
      <c r="V119" s="108" t="s">
        <v>950</v>
      </c>
      <c r="W119" s="108" t="s">
        <v>939</v>
      </c>
      <c r="X119" s="108" t="s">
        <v>916</v>
      </c>
      <c r="Y119" s="108" t="s">
        <v>916</v>
      </c>
      <c r="Z119" s="44">
        <f t="shared" si="2"/>
        <v>436.3</v>
      </c>
      <c r="AA119" s="94">
        <v>436.3</v>
      </c>
      <c r="AB119" s="62"/>
      <c r="AC119" s="94"/>
      <c r="AD119" s="94">
        <f t="shared" si="3"/>
        <v>0</v>
      </c>
      <c r="AE119" s="94" t="s">
        <v>916</v>
      </c>
      <c r="AF119" s="94">
        <v>3046</v>
      </c>
      <c r="AG119" s="59"/>
      <c r="AH119" s="59"/>
      <c r="AI119" s="43" t="s">
        <v>13</v>
      </c>
      <c r="AJ119" s="59"/>
      <c r="AK119" s="59" t="s">
        <v>20</v>
      </c>
      <c r="AL119" s="59"/>
      <c r="AM119" s="59" t="s">
        <v>20</v>
      </c>
      <c r="AN119" s="59" t="s">
        <v>558</v>
      </c>
      <c r="AO119" s="59" t="s">
        <v>558</v>
      </c>
      <c r="AP119" s="94"/>
      <c r="AQ119" s="94"/>
      <c r="AR119" s="94">
        <v>4.41</v>
      </c>
      <c r="AS119" s="94">
        <v>8</v>
      </c>
      <c r="AT119" s="94"/>
      <c r="AU119" s="94"/>
      <c r="AV119" s="94"/>
      <c r="AW119" s="94">
        <v>167.62</v>
      </c>
      <c r="AX119" s="94"/>
      <c r="AY119" s="94"/>
      <c r="AZ119" s="126" t="s">
        <v>936</v>
      </c>
      <c r="BA119" s="127"/>
    </row>
    <row r="120" spans="1:53" ht="15.75">
      <c r="A120" s="48"/>
      <c r="B120" s="59"/>
      <c r="C120" s="94"/>
      <c r="D120" s="57"/>
      <c r="E120" s="57"/>
      <c r="F120" s="57"/>
      <c r="G120" s="59"/>
      <c r="H120" s="60"/>
      <c r="I120" s="61"/>
      <c r="J120" s="61"/>
      <c r="K120" s="61"/>
      <c r="L120" s="61"/>
      <c r="M120" s="43"/>
      <c r="N120" s="59"/>
      <c r="O120" s="43"/>
      <c r="P120" s="43"/>
      <c r="Q120" s="43"/>
      <c r="R120" s="59"/>
      <c r="S120" s="43"/>
      <c r="T120" s="43"/>
      <c r="U120" s="108"/>
      <c r="V120" s="108"/>
      <c r="W120" s="108"/>
      <c r="X120" s="108"/>
      <c r="Y120" s="108"/>
      <c r="Z120" s="44"/>
      <c r="AA120" s="94"/>
      <c r="AB120" s="62"/>
      <c r="AC120" s="94"/>
      <c r="AD120" s="94"/>
      <c r="AE120" s="94"/>
      <c r="AF120" s="94"/>
      <c r="AG120" s="59"/>
      <c r="AH120" s="59"/>
      <c r="AI120" s="43" t="s">
        <v>13</v>
      </c>
      <c r="AJ120" s="59"/>
      <c r="AK120" s="59" t="s">
        <v>20</v>
      </c>
      <c r="AL120" s="59"/>
      <c r="AM120" s="59" t="s">
        <v>20</v>
      </c>
      <c r="AN120" s="59" t="s">
        <v>558</v>
      </c>
      <c r="AO120" s="59" t="s">
        <v>558</v>
      </c>
      <c r="AP120" s="94"/>
      <c r="AQ120" s="94"/>
      <c r="AR120" s="94">
        <v>3.65</v>
      </c>
      <c r="AS120" s="94">
        <v>9</v>
      </c>
      <c r="AT120" s="94"/>
      <c r="AU120" s="94"/>
      <c r="AV120" s="94"/>
      <c r="AW120" s="94"/>
      <c r="AX120" s="94"/>
      <c r="AY120" s="94"/>
      <c r="AZ120" s="94"/>
      <c r="BA120" s="94"/>
    </row>
    <row r="121" spans="1:53" ht="45">
      <c r="A121" s="57">
        <v>47</v>
      </c>
      <c r="B121" s="59" t="s">
        <v>55</v>
      </c>
      <c r="C121" s="94" t="s">
        <v>812</v>
      </c>
      <c r="D121" s="94" t="s">
        <v>702</v>
      </c>
      <c r="E121" s="94" t="s">
        <v>916</v>
      </c>
      <c r="F121" s="94" t="s">
        <v>916</v>
      </c>
      <c r="G121" s="59" t="s">
        <v>22</v>
      </c>
      <c r="H121" s="60">
        <v>1962</v>
      </c>
      <c r="I121" s="61">
        <v>2</v>
      </c>
      <c r="J121" s="61">
        <v>8</v>
      </c>
      <c r="K121" s="61">
        <v>12</v>
      </c>
      <c r="L121" s="61">
        <v>1</v>
      </c>
      <c r="M121" s="59" t="s">
        <v>28</v>
      </c>
      <c r="N121" s="59" t="s">
        <v>28</v>
      </c>
      <c r="O121" s="43" t="s">
        <v>30</v>
      </c>
      <c r="P121" s="43" t="s">
        <v>28</v>
      </c>
      <c r="Q121" s="43" t="s">
        <v>642</v>
      </c>
      <c r="R121" s="59"/>
      <c r="S121" s="43" t="s">
        <v>649</v>
      </c>
      <c r="T121" s="43" t="s">
        <v>618</v>
      </c>
      <c r="U121" s="108" t="s">
        <v>942</v>
      </c>
      <c r="V121" s="108" t="s">
        <v>950</v>
      </c>
      <c r="W121" s="108" t="s">
        <v>939</v>
      </c>
      <c r="X121" s="108" t="s">
        <v>916</v>
      </c>
      <c r="Y121" s="108" t="s">
        <v>916</v>
      </c>
      <c r="Z121" s="44">
        <f t="shared" si="2"/>
        <v>260.9</v>
      </c>
      <c r="AA121" s="94">
        <v>224</v>
      </c>
      <c r="AB121" s="62"/>
      <c r="AC121" s="94">
        <v>36.9</v>
      </c>
      <c r="AD121" s="94">
        <f t="shared" si="3"/>
        <v>36.9</v>
      </c>
      <c r="AE121" s="94" t="s">
        <v>916</v>
      </c>
      <c r="AF121" s="94">
        <v>2273</v>
      </c>
      <c r="AG121" s="59" t="s">
        <v>558</v>
      </c>
      <c r="AH121" s="59"/>
      <c r="AI121" s="59"/>
      <c r="AJ121" s="59"/>
      <c r="AK121" s="59" t="s">
        <v>20</v>
      </c>
      <c r="AL121" s="59"/>
      <c r="AM121" s="59" t="s">
        <v>20</v>
      </c>
      <c r="AN121" s="59" t="s">
        <v>558</v>
      </c>
      <c r="AO121" s="59" t="s">
        <v>558</v>
      </c>
      <c r="AP121" s="94"/>
      <c r="AQ121" s="94"/>
      <c r="AR121" s="94">
        <v>2.89</v>
      </c>
      <c r="AS121" s="94">
        <v>10</v>
      </c>
      <c r="AT121" s="94">
        <v>0.2472</v>
      </c>
      <c r="AU121" s="94"/>
      <c r="AV121" s="94"/>
      <c r="AW121" s="94">
        <v>52</v>
      </c>
      <c r="AX121" s="94"/>
      <c r="AY121" s="94"/>
      <c r="AZ121" s="126" t="s">
        <v>936</v>
      </c>
      <c r="BA121" s="127"/>
    </row>
    <row r="122" spans="1:53" ht="45.75" customHeight="1">
      <c r="A122" s="48">
        <v>48</v>
      </c>
      <c r="B122" s="59" t="s">
        <v>55</v>
      </c>
      <c r="C122" s="94" t="s">
        <v>812</v>
      </c>
      <c r="D122" s="94" t="s">
        <v>703</v>
      </c>
      <c r="E122" s="94" t="s">
        <v>916</v>
      </c>
      <c r="F122" s="94" t="s">
        <v>916</v>
      </c>
      <c r="G122" s="59" t="s">
        <v>22</v>
      </c>
      <c r="H122" s="60">
        <v>1959</v>
      </c>
      <c r="I122" s="61">
        <v>2</v>
      </c>
      <c r="J122" s="61">
        <v>16</v>
      </c>
      <c r="K122" s="61">
        <v>25</v>
      </c>
      <c r="L122" s="61">
        <v>1</v>
      </c>
      <c r="M122" s="59" t="s">
        <v>28</v>
      </c>
      <c r="N122" s="59" t="s">
        <v>28</v>
      </c>
      <c r="O122" s="43" t="s">
        <v>30</v>
      </c>
      <c r="P122" s="43" t="s">
        <v>28</v>
      </c>
      <c r="Q122" s="43" t="s">
        <v>642</v>
      </c>
      <c r="R122" s="59"/>
      <c r="S122" s="43" t="s">
        <v>647</v>
      </c>
      <c r="T122" s="43" t="s">
        <v>618</v>
      </c>
      <c r="U122" s="108" t="s">
        <v>947</v>
      </c>
      <c r="V122" s="108" t="s">
        <v>952</v>
      </c>
      <c r="W122" s="108" t="s">
        <v>944</v>
      </c>
      <c r="X122" s="108" t="s">
        <v>916</v>
      </c>
      <c r="Y122" s="108" t="s">
        <v>916</v>
      </c>
      <c r="Z122" s="44">
        <f t="shared" si="2"/>
        <v>607.7</v>
      </c>
      <c r="AA122" s="94">
        <v>562</v>
      </c>
      <c r="AB122" s="62"/>
      <c r="AC122" s="94">
        <v>45.7</v>
      </c>
      <c r="AD122" s="94">
        <f t="shared" si="3"/>
        <v>45.7</v>
      </c>
      <c r="AE122" s="94" t="s">
        <v>916</v>
      </c>
      <c r="AF122" s="94">
        <v>2084.26</v>
      </c>
      <c r="AG122" s="59" t="s">
        <v>558</v>
      </c>
      <c r="AH122" s="59"/>
      <c r="AI122" s="43" t="s">
        <v>11</v>
      </c>
      <c r="AJ122" s="59"/>
      <c r="AK122" s="59" t="s">
        <v>20</v>
      </c>
      <c r="AL122" s="59" t="s">
        <v>20</v>
      </c>
      <c r="AM122" s="59" t="s">
        <v>20</v>
      </c>
      <c r="AN122" s="59" t="s">
        <v>558</v>
      </c>
      <c r="AO122" s="59" t="s">
        <v>558</v>
      </c>
      <c r="AP122" s="94"/>
      <c r="AQ122" s="94"/>
      <c r="AR122" s="94">
        <v>6.38</v>
      </c>
      <c r="AS122" s="94">
        <v>15</v>
      </c>
      <c r="AT122" s="94">
        <v>0.2472</v>
      </c>
      <c r="AU122" s="94"/>
      <c r="AV122" s="94"/>
      <c r="AW122" s="94">
        <v>355.65</v>
      </c>
      <c r="AX122" s="94"/>
      <c r="AY122" s="94"/>
      <c r="AZ122" s="126" t="s">
        <v>936</v>
      </c>
      <c r="BA122" s="127"/>
    </row>
    <row r="123" spans="1:53" ht="45">
      <c r="A123" s="57">
        <v>49</v>
      </c>
      <c r="B123" s="59" t="s">
        <v>55</v>
      </c>
      <c r="C123" s="94" t="s">
        <v>812</v>
      </c>
      <c r="D123" s="94" t="s">
        <v>704</v>
      </c>
      <c r="E123" s="94" t="s">
        <v>916</v>
      </c>
      <c r="F123" s="94" t="s">
        <v>916</v>
      </c>
      <c r="G123" s="59" t="s">
        <v>22</v>
      </c>
      <c r="H123" s="60">
        <v>1960</v>
      </c>
      <c r="I123" s="61">
        <v>2</v>
      </c>
      <c r="J123" s="61">
        <v>16</v>
      </c>
      <c r="K123" s="61">
        <v>27</v>
      </c>
      <c r="L123" s="61">
        <v>1</v>
      </c>
      <c r="M123" s="59" t="s">
        <v>28</v>
      </c>
      <c r="N123" s="59" t="s">
        <v>28</v>
      </c>
      <c r="O123" s="43" t="s">
        <v>30</v>
      </c>
      <c r="P123" s="43" t="s">
        <v>28</v>
      </c>
      <c r="Q123" s="43" t="s">
        <v>642</v>
      </c>
      <c r="R123" s="59"/>
      <c r="S123" s="43" t="s">
        <v>647</v>
      </c>
      <c r="T123" s="43" t="s">
        <v>618</v>
      </c>
      <c r="U123" s="108" t="s">
        <v>942</v>
      </c>
      <c r="V123" s="108" t="s">
        <v>950</v>
      </c>
      <c r="W123" s="108" t="s">
        <v>939</v>
      </c>
      <c r="X123" s="108" t="s">
        <v>916</v>
      </c>
      <c r="Y123" s="108" t="s">
        <v>916</v>
      </c>
      <c r="Z123" s="44">
        <f t="shared" si="2"/>
        <v>618.7</v>
      </c>
      <c r="AA123" s="94">
        <v>571.6</v>
      </c>
      <c r="AB123" s="62"/>
      <c r="AC123" s="94">
        <v>47.1</v>
      </c>
      <c r="AD123" s="94">
        <f t="shared" si="3"/>
        <v>47.1</v>
      </c>
      <c r="AE123" s="94" t="s">
        <v>916</v>
      </c>
      <c r="AF123" s="94">
        <v>1656</v>
      </c>
      <c r="AG123" s="59" t="s">
        <v>558</v>
      </c>
      <c r="AH123" s="59"/>
      <c r="AI123" s="43" t="s">
        <v>11</v>
      </c>
      <c r="AJ123" s="59"/>
      <c r="AK123" s="59" t="s">
        <v>20</v>
      </c>
      <c r="AL123" s="59" t="s">
        <v>20</v>
      </c>
      <c r="AM123" s="59" t="s">
        <v>20</v>
      </c>
      <c r="AN123" s="59" t="s">
        <v>558</v>
      </c>
      <c r="AO123" s="59" t="s">
        <v>558</v>
      </c>
      <c r="AP123" s="94"/>
      <c r="AQ123" s="94"/>
      <c r="AR123" s="94">
        <v>6.38</v>
      </c>
      <c r="AS123" s="94">
        <v>15</v>
      </c>
      <c r="AT123" s="94">
        <v>0.2472</v>
      </c>
      <c r="AU123" s="94"/>
      <c r="AV123" s="94"/>
      <c r="AW123" s="94">
        <v>433.66</v>
      </c>
      <c r="AX123" s="94"/>
      <c r="AY123" s="94"/>
      <c r="AZ123" s="126" t="s">
        <v>936</v>
      </c>
      <c r="BA123" s="127"/>
    </row>
    <row r="124" spans="1:53" ht="45">
      <c r="A124" s="48">
        <v>50</v>
      </c>
      <c r="B124" s="59" t="s">
        <v>55</v>
      </c>
      <c r="C124" s="94" t="s">
        <v>812</v>
      </c>
      <c r="D124" s="94" t="s">
        <v>705</v>
      </c>
      <c r="E124" s="94" t="s">
        <v>916</v>
      </c>
      <c r="F124" s="94" t="s">
        <v>916</v>
      </c>
      <c r="G124" s="59" t="s">
        <v>22</v>
      </c>
      <c r="H124" s="60">
        <v>1959</v>
      </c>
      <c r="I124" s="61">
        <v>2</v>
      </c>
      <c r="J124" s="61">
        <v>16</v>
      </c>
      <c r="K124" s="61">
        <v>35</v>
      </c>
      <c r="L124" s="61">
        <v>1</v>
      </c>
      <c r="M124" s="59" t="s">
        <v>28</v>
      </c>
      <c r="N124" s="59" t="s">
        <v>28</v>
      </c>
      <c r="O124" s="43" t="s">
        <v>30</v>
      </c>
      <c r="P124" s="43" t="s">
        <v>28</v>
      </c>
      <c r="Q124" s="43" t="s">
        <v>642</v>
      </c>
      <c r="R124" s="59"/>
      <c r="S124" s="43" t="s">
        <v>647</v>
      </c>
      <c r="T124" s="43" t="s">
        <v>618</v>
      </c>
      <c r="U124" s="108" t="s">
        <v>942</v>
      </c>
      <c r="V124" s="108" t="s">
        <v>950</v>
      </c>
      <c r="W124" s="108" t="s">
        <v>939</v>
      </c>
      <c r="X124" s="108" t="s">
        <v>916</v>
      </c>
      <c r="Y124" s="108" t="s">
        <v>916</v>
      </c>
      <c r="Z124" s="44">
        <f t="shared" si="2"/>
        <v>606.9</v>
      </c>
      <c r="AA124" s="94">
        <v>559.9</v>
      </c>
      <c r="AB124" s="62"/>
      <c r="AC124" s="94">
        <v>47</v>
      </c>
      <c r="AD124" s="94">
        <f t="shared" si="3"/>
        <v>47</v>
      </c>
      <c r="AE124" s="94" t="s">
        <v>916</v>
      </c>
      <c r="AF124" s="94">
        <v>1526</v>
      </c>
      <c r="AG124" s="59" t="s">
        <v>558</v>
      </c>
      <c r="AH124" s="59"/>
      <c r="AI124" s="43" t="s">
        <v>11</v>
      </c>
      <c r="AJ124" s="59"/>
      <c r="AK124" s="59" t="s">
        <v>20</v>
      </c>
      <c r="AL124" s="59" t="s">
        <v>20</v>
      </c>
      <c r="AM124" s="59" t="s">
        <v>20</v>
      </c>
      <c r="AN124" s="59" t="s">
        <v>558</v>
      </c>
      <c r="AO124" s="59" t="s">
        <v>558</v>
      </c>
      <c r="AP124" s="94"/>
      <c r="AQ124" s="94"/>
      <c r="AR124" s="94">
        <v>6.38</v>
      </c>
      <c r="AS124" s="94">
        <v>14</v>
      </c>
      <c r="AT124" s="94">
        <v>0.2472</v>
      </c>
      <c r="AU124" s="94"/>
      <c r="AV124" s="94"/>
      <c r="AW124" s="94">
        <v>675.23</v>
      </c>
      <c r="AX124" s="94"/>
      <c r="AY124" s="94"/>
      <c r="AZ124" s="126" t="s">
        <v>936</v>
      </c>
      <c r="BA124" s="127"/>
    </row>
    <row r="125" spans="1:53" ht="45">
      <c r="A125" s="57">
        <v>51</v>
      </c>
      <c r="B125" s="59" t="s">
        <v>55</v>
      </c>
      <c r="C125" s="94" t="s">
        <v>812</v>
      </c>
      <c r="D125" s="94" t="s">
        <v>706</v>
      </c>
      <c r="E125" s="94" t="s">
        <v>916</v>
      </c>
      <c r="F125" s="94" t="s">
        <v>916</v>
      </c>
      <c r="G125" s="59" t="s">
        <v>22</v>
      </c>
      <c r="H125" s="60">
        <v>1960</v>
      </c>
      <c r="I125" s="61">
        <v>2</v>
      </c>
      <c r="J125" s="61">
        <v>16</v>
      </c>
      <c r="K125" s="61">
        <v>24</v>
      </c>
      <c r="L125" s="61">
        <v>1</v>
      </c>
      <c r="M125" s="59" t="s">
        <v>28</v>
      </c>
      <c r="N125" s="59" t="s">
        <v>28</v>
      </c>
      <c r="O125" s="43" t="s">
        <v>30</v>
      </c>
      <c r="P125" s="43" t="s">
        <v>28</v>
      </c>
      <c r="Q125" s="43" t="s">
        <v>642</v>
      </c>
      <c r="R125" s="59"/>
      <c r="S125" s="43" t="s">
        <v>647</v>
      </c>
      <c r="T125" s="43" t="s">
        <v>618</v>
      </c>
      <c r="U125" s="108" t="s">
        <v>947</v>
      </c>
      <c r="V125" s="108" t="s">
        <v>950</v>
      </c>
      <c r="W125" s="108" t="s">
        <v>939</v>
      </c>
      <c r="X125" s="108" t="s">
        <v>916</v>
      </c>
      <c r="Y125" s="108" t="s">
        <v>916</v>
      </c>
      <c r="Z125" s="44">
        <f t="shared" si="2"/>
        <v>607.5999999999999</v>
      </c>
      <c r="AA125" s="94">
        <v>561.3</v>
      </c>
      <c r="AB125" s="62"/>
      <c r="AC125" s="94">
        <v>46.3</v>
      </c>
      <c r="AD125" s="94">
        <f t="shared" si="3"/>
        <v>46.3</v>
      </c>
      <c r="AE125" s="94" t="s">
        <v>916</v>
      </c>
      <c r="AF125" s="94">
        <v>1033</v>
      </c>
      <c r="AG125" s="59" t="s">
        <v>558</v>
      </c>
      <c r="AH125" s="59"/>
      <c r="AI125" s="43" t="s">
        <v>11</v>
      </c>
      <c r="AJ125" s="59"/>
      <c r="AK125" s="59" t="s">
        <v>20</v>
      </c>
      <c r="AL125" s="59" t="s">
        <v>20</v>
      </c>
      <c r="AM125" s="59" t="s">
        <v>20</v>
      </c>
      <c r="AN125" s="59" t="s">
        <v>558</v>
      </c>
      <c r="AO125" s="59" t="s">
        <v>558</v>
      </c>
      <c r="AP125" s="94"/>
      <c r="AQ125" s="94"/>
      <c r="AR125" s="94">
        <v>6.38</v>
      </c>
      <c r="AS125" s="94">
        <v>17</v>
      </c>
      <c r="AT125" s="94">
        <v>0.2472</v>
      </c>
      <c r="AU125" s="94"/>
      <c r="AV125" s="94"/>
      <c r="AW125" s="94">
        <v>311.37</v>
      </c>
      <c r="AX125" s="94"/>
      <c r="AY125" s="94"/>
      <c r="AZ125" s="126" t="s">
        <v>936</v>
      </c>
      <c r="BA125" s="127"/>
    </row>
    <row r="126" spans="1:53" ht="45" customHeight="1">
      <c r="A126" s="48">
        <v>52</v>
      </c>
      <c r="B126" s="59" t="s">
        <v>55</v>
      </c>
      <c r="C126" s="94" t="s">
        <v>812</v>
      </c>
      <c r="D126" s="94" t="s">
        <v>707</v>
      </c>
      <c r="E126" s="94" t="s">
        <v>916</v>
      </c>
      <c r="F126" s="94" t="s">
        <v>916</v>
      </c>
      <c r="G126" s="59" t="s">
        <v>22</v>
      </c>
      <c r="H126" s="60">
        <v>1958</v>
      </c>
      <c r="I126" s="61">
        <v>2</v>
      </c>
      <c r="J126" s="61">
        <v>16</v>
      </c>
      <c r="K126" s="61">
        <v>18</v>
      </c>
      <c r="L126" s="61">
        <v>1</v>
      </c>
      <c r="M126" s="59" t="s">
        <v>28</v>
      </c>
      <c r="N126" s="59" t="s">
        <v>28</v>
      </c>
      <c r="O126" s="43" t="s">
        <v>30</v>
      </c>
      <c r="P126" s="43" t="s">
        <v>28</v>
      </c>
      <c r="Q126" s="43" t="s">
        <v>642</v>
      </c>
      <c r="R126" s="59"/>
      <c r="S126" s="43" t="s">
        <v>647</v>
      </c>
      <c r="T126" s="43" t="s">
        <v>618</v>
      </c>
      <c r="U126" s="108" t="s">
        <v>942</v>
      </c>
      <c r="V126" s="108" t="s">
        <v>950</v>
      </c>
      <c r="W126" s="108" t="s">
        <v>939</v>
      </c>
      <c r="X126" s="108" t="s">
        <v>916</v>
      </c>
      <c r="Y126" s="108" t="s">
        <v>916</v>
      </c>
      <c r="Z126" s="44">
        <f t="shared" si="2"/>
        <v>603.1</v>
      </c>
      <c r="AA126" s="94">
        <v>557.9</v>
      </c>
      <c r="AB126" s="62"/>
      <c r="AC126" s="94">
        <v>45.2</v>
      </c>
      <c r="AD126" s="94">
        <f t="shared" si="3"/>
        <v>45.2</v>
      </c>
      <c r="AE126" s="94" t="s">
        <v>916</v>
      </c>
      <c r="AF126" s="94">
        <v>1464</v>
      </c>
      <c r="AG126" s="59" t="s">
        <v>558</v>
      </c>
      <c r="AH126" s="59"/>
      <c r="AI126" s="43" t="s">
        <v>11</v>
      </c>
      <c r="AJ126" s="59"/>
      <c r="AK126" s="59" t="s">
        <v>20</v>
      </c>
      <c r="AL126" s="59" t="s">
        <v>20</v>
      </c>
      <c r="AM126" s="59" t="s">
        <v>20</v>
      </c>
      <c r="AN126" s="59" t="s">
        <v>558</v>
      </c>
      <c r="AO126" s="59" t="s">
        <v>558</v>
      </c>
      <c r="AP126" s="94"/>
      <c r="AQ126" s="94"/>
      <c r="AR126" s="94">
        <v>6.38</v>
      </c>
      <c r="AS126" s="94">
        <v>13</v>
      </c>
      <c r="AT126" s="94">
        <v>0.2472</v>
      </c>
      <c r="AU126" s="94"/>
      <c r="AV126" s="94"/>
      <c r="AW126" s="94">
        <v>112.3</v>
      </c>
      <c r="AX126" s="94"/>
      <c r="AY126" s="94"/>
      <c r="AZ126" s="126" t="s">
        <v>936</v>
      </c>
      <c r="BA126" s="127"/>
    </row>
    <row r="127" spans="1:53" ht="45">
      <c r="A127" s="57">
        <v>53</v>
      </c>
      <c r="B127" s="59" t="s">
        <v>55</v>
      </c>
      <c r="C127" s="94" t="s">
        <v>812</v>
      </c>
      <c r="D127" s="94" t="s">
        <v>708</v>
      </c>
      <c r="E127" s="94" t="s">
        <v>916</v>
      </c>
      <c r="F127" s="94" t="s">
        <v>916</v>
      </c>
      <c r="G127" s="59" t="s">
        <v>22</v>
      </c>
      <c r="H127" s="60">
        <v>1959</v>
      </c>
      <c r="I127" s="61">
        <v>2</v>
      </c>
      <c r="J127" s="61">
        <v>8</v>
      </c>
      <c r="K127" s="61">
        <v>17</v>
      </c>
      <c r="L127" s="61">
        <v>1</v>
      </c>
      <c r="M127" s="59" t="s">
        <v>28</v>
      </c>
      <c r="N127" s="59" t="s">
        <v>28</v>
      </c>
      <c r="O127" s="43" t="s">
        <v>30</v>
      </c>
      <c r="P127" s="43" t="s">
        <v>28</v>
      </c>
      <c r="Q127" s="43" t="s">
        <v>642</v>
      </c>
      <c r="R127" s="59"/>
      <c r="S127" s="43" t="s">
        <v>647</v>
      </c>
      <c r="T127" s="43" t="s">
        <v>618</v>
      </c>
      <c r="U127" s="108" t="s">
        <v>947</v>
      </c>
      <c r="V127" s="108" t="s">
        <v>950</v>
      </c>
      <c r="W127" s="108" t="s">
        <v>939</v>
      </c>
      <c r="X127" s="108" t="s">
        <v>916</v>
      </c>
      <c r="Y127" s="108" t="s">
        <v>916</v>
      </c>
      <c r="Z127" s="44">
        <f t="shared" si="2"/>
        <v>296.8</v>
      </c>
      <c r="AA127" s="94">
        <v>274.3</v>
      </c>
      <c r="AB127" s="62"/>
      <c r="AC127" s="94">
        <v>22.5</v>
      </c>
      <c r="AD127" s="94">
        <f t="shared" si="3"/>
        <v>22.5</v>
      </c>
      <c r="AE127" s="94" t="s">
        <v>916</v>
      </c>
      <c r="AF127" s="94">
        <v>1073</v>
      </c>
      <c r="AG127" s="59" t="s">
        <v>558</v>
      </c>
      <c r="AH127" s="59"/>
      <c r="AI127" s="43" t="s">
        <v>11</v>
      </c>
      <c r="AJ127" s="59"/>
      <c r="AK127" s="59" t="s">
        <v>20</v>
      </c>
      <c r="AL127" s="59" t="s">
        <v>20</v>
      </c>
      <c r="AM127" s="59" t="s">
        <v>20</v>
      </c>
      <c r="AN127" s="59" t="s">
        <v>558</v>
      </c>
      <c r="AO127" s="59" t="s">
        <v>558</v>
      </c>
      <c r="AP127" s="94"/>
      <c r="AQ127" s="94"/>
      <c r="AR127" s="94">
        <v>6.38</v>
      </c>
      <c r="AS127" s="94">
        <v>10</v>
      </c>
      <c r="AT127" s="94">
        <v>0.2472</v>
      </c>
      <c r="AU127" s="94"/>
      <c r="AV127" s="94"/>
      <c r="AW127" s="94">
        <v>275</v>
      </c>
      <c r="AX127" s="94"/>
      <c r="AY127" s="94"/>
      <c r="AZ127" s="126" t="s">
        <v>936</v>
      </c>
      <c r="BA127" s="127"/>
    </row>
    <row r="128" spans="1:53" ht="45">
      <c r="A128" s="48">
        <v>54</v>
      </c>
      <c r="B128" s="59" t="s">
        <v>55</v>
      </c>
      <c r="C128" s="94" t="s">
        <v>812</v>
      </c>
      <c r="D128" s="94" t="s">
        <v>709</v>
      </c>
      <c r="E128" s="94" t="s">
        <v>916</v>
      </c>
      <c r="F128" s="94" t="s">
        <v>916</v>
      </c>
      <c r="G128" s="59" t="s">
        <v>22</v>
      </c>
      <c r="H128" s="60">
        <v>1958</v>
      </c>
      <c r="I128" s="61">
        <v>2</v>
      </c>
      <c r="J128" s="61">
        <v>16</v>
      </c>
      <c r="K128" s="61">
        <v>27</v>
      </c>
      <c r="L128" s="61">
        <v>1</v>
      </c>
      <c r="M128" s="59" t="s">
        <v>28</v>
      </c>
      <c r="N128" s="59" t="s">
        <v>28</v>
      </c>
      <c r="O128" s="43" t="s">
        <v>30</v>
      </c>
      <c r="P128" s="43" t="s">
        <v>28</v>
      </c>
      <c r="Q128" s="43" t="s">
        <v>642</v>
      </c>
      <c r="R128" s="59"/>
      <c r="S128" s="43" t="s">
        <v>647</v>
      </c>
      <c r="T128" s="43" t="s">
        <v>618</v>
      </c>
      <c r="U128" s="108" t="s">
        <v>942</v>
      </c>
      <c r="V128" s="108" t="s">
        <v>950</v>
      </c>
      <c r="W128" s="108" t="s">
        <v>939</v>
      </c>
      <c r="X128" s="108" t="s">
        <v>916</v>
      </c>
      <c r="Y128" s="108" t="s">
        <v>916</v>
      </c>
      <c r="Z128" s="44">
        <f t="shared" si="2"/>
        <v>602.1999999999999</v>
      </c>
      <c r="AA128" s="94">
        <v>555.9</v>
      </c>
      <c r="AB128" s="62"/>
      <c r="AC128" s="94">
        <v>46.3</v>
      </c>
      <c r="AD128" s="94">
        <f t="shared" si="3"/>
        <v>46.3</v>
      </c>
      <c r="AE128" s="94" t="s">
        <v>916</v>
      </c>
      <c r="AF128" s="94">
        <v>1227</v>
      </c>
      <c r="AG128" s="59" t="s">
        <v>558</v>
      </c>
      <c r="AH128" s="59"/>
      <c r="AI128" s="43" t="s">
        <v>11</v>
      </c>
      <c r="AJ128" s="59"/>
      <c r="AK128" s="59" t="s">
        <v>20</v>
      </c>
      <c r="AL128" s="59" t="s">
        <v>20</v>
      </c>
      <c r="AM128" s="59" t="s">
        <v>20</v>
      </c>
      <c r="AN128" s="59" t="s">
        <v>558</v>
      </c>
      <c r="AO128" s="59" t="s">
        <v>558</v>
      </c>
      <c r="AP128" s="94"/>
      <c r="AQ128" s="94"/>
      <c r="AR128" s="94">
        <v>6.38</v>
      </c>
      <c r="AS128" s="94">
        <v>21</v>
      </c>
      <c r="AT128" s="94">
        <v>0.2472</v>
      </c>
      <c r="AU128" s="94"/>
      <c r="AV128" s="94"/>
      <c r="AW128" s="94">
        <v>255.62</v>
      </c>
      <c r="AX128" s="94"/>
      <c r="AY128" s="94"/>
      <c r="AZ128" s="126" t="s">
        <v>936</v>
      </c>
      <c r="BA128" s="127"/>
    </row>
    <row r="129" spans="1:53" ht="45">
      <c r="A129" s="57">
        <v>55</v>
      </c>
      <c r="B129" s="59" t="s">
        <v>55</v>
      </c>
      <c r="C129" s="94" t="s">
        <v>812</v>
      </c>
      <c r="D129" s="94" t="s">
        <v>710</v>
      </c>
      <c r="E129" s="94" t="s">
        <v>916</v>
      </c>
      <c r="F129" s="94" t="s">
        <v>916</v>
      </c>
      <c r="G129" s="59" t="s">
        <v>22</v>
      </c>
      <c r="H129" s="60">
        <v>1960</v>
      </c>
      <c r="I129" s="61">
        <v>1</v>
      </c>
      <c r="J129" s="61">
        <v>4</v>
      </c>
      <c r="K129" s="61">
        <v>9</v>
      </c>
      <c r="L129" s="61">
        <v>1</v>
      </c>
      <c r="M129" s="59" t="s">
        <v>28</v>
      </c>
      <c r="N129" s="59" t="s">
        <v>28</v>
      </c>
      <c r="O129" s="43" t="s">
        <v>30</v>
      </c>
      <c r="P129" s="43" t="s">
        <v>28</v>
      </c>
      <c r="Q129" s="43" t="s">
        <v>642</v>
      </c>
      <c r="R129" s="59"/>
      <c r="S129" s="43" t="s">
        <v>649</v>
      </c>
      <c r="T129" s="43" t="s">
        <v>618</v>
      </c>
      <c r="U129" s="108" t="s">
        <v>942</v>
      </c>
      <c r="V129" s="108" t="s">
        <v>950</v>
      </c>
      <c r="W129" s="108" t="s">
        <v>939</v>
      </c>
      <c r="X129" s="108" t="s">
        <v>916</v>
      </c>
      <c r="Y129" s="108" t="s">
        <v>916</v>
      </c>
      <c r="Z129" s="44">
        <f t="shared" si="2"/>
        <v>140.6</v>
      </c>
      <c r="AA129" s="94">
        <v>130</v>
      </c>
      <c r="AB129" s="62"/>
      <c r="AC129" s="94">
        <v>10.6</v>
      </c>
      <c r="AD129" s="94">
        <f t="shared" si="3"/>
        <v>10.6</v>
      </c>
      <c r="AE129" s="94" t="s">
        <v>916</v>
      </c>
      <c r="AF129" s="94">
        <v>792</v>
      </c>
      <c r="AG129" s="59" t="s">
        <v>558</v>
      </c>
      <c r="AH129" s="59"/>
      <c r="AI129" s="43" t="s">
        <v>13</v>
      </c>
      <c r="AJ129" s="59"/>
      <c r="AK129" s="59" t="s">
        <v>20</v>
      </c>
      <c r="AL129" s="59" t="s">
        <v>20</v>
      </c>
      <c r="AM129" s="59" t="s">
        <v>20</v>
      </c>
      <c r="AN129" s="59" t="s">
        <v>558</v>
      </c>
      <c r="AO129" s="59" t="s">
        <v>558</v>
      </c>
      <c r="AP129" s="94"/>
      <c r="AQ129" s="94"/>
      <c r="AR129" s="94">
        <v>4.41</v>
      </c>
      <c r="AS129" s="94">
        <v>6</v>
      </c>
      <c r="AT129" s="94">
        <v>0.2472</v>
      </c>
      <c r="AU129" s="94"/>
      <c r="AV129" s="94"/>
      <c r="AW129" s="94"/>
      <c r="AX129" s="94"/>
      <c r="AY129" s="94"/>
      <c r="AZ129" s="126" t="s">
        <v>936</v>
      </c>
      <c r="BA129" s="127"/>
    </row>
    <row r="130" spans="1:53" ht="42" customHeight="1">
      <c r="A130" s="48">
        <v>56</v>
      </c>
      <c r="B130" s="59" t="s">
        <v>55</v>
      </c>
      <c r="C130" s="94" t="s">
        <v>812</v>
      </c>
      <c r="D130" s="94" t="s">
        <v>711</v>
      </c>
      <c r="E130" s="94" t="s">
        <v>916</v>
      </c>
      <c r="F130" s="94" t="s">
        <v>916</v>
      </c>
      <c r="G130" s="59" t="s">
        <v>22</v>
      </c>
      <c r="H130" s="60">
        <v>1963</v>
      </c>
      <c r="I130" s="61">
        <v>3</v>
      </c>
      <c r="J130" s="61">
        <v>37</v>
      </c>
      <c r="K130" s="61">
        <v>67</v>
      </c>
      <c r="L130" s="61">
        <v>1</v>
      </c>
      <c r="M130" s="59" t="s">
        <v>28</v>
      </c>
      <c r="N130" s="59" t="s">
        <v>28</v>
      </c>
      <c r="O130" s="43" t="s">
        <v>30</v>
      </c>
      <c r="P130" s="43" t="s">
        <v>28</v>
      </c>
      <c r="Q130" s="43" t="s">
        <v>642</v>
      </c>
      <c r="R130" s="59"/>
      <c r="S130" s="43" t="s">
        <v>647</v>
      </c>
      <c r="T130" s="43" t="s">
        <v>618</v>
      </c>
      <c r="U130" s="108" t="s">
        <v>953</v>
      </c>
      <c r="V130" s="108" t="s">
        <v>954</v>
      </c>
      <c r="W130" s="108" t="s">
        <v>948</v>
      </c>
      <c r="X130" s="108" t="s">
        <v>916</v>
      </c>
      <c r="Y130" s="108" t="s">
        <v>916</v>
      </c>
      <c r="Z130" s="44">
        <f t="shared" si="2"/>
        <v>1639.8</v>
      </c>
      <c r="AA130" s="94">
        <v>1532.8</v>
      </c>
      <c r="AB130" s="62"/>
      <c r="AC130" s="94">
        <v>107</v>
      </c>
      <c r="AD130" s="94">
        <f t="shared" si="3"/>
        <v>107</v>
      </c>
      <c r="AE130" s="94" t="s">
        <v>916</v>
      </c>
      <c r="AF130" s="94">
        <v>3765</v>
      </c>
      <c r="AG130" s="59" t="s">
        <v>558</v>
      </c>
      <c r="AH130" s="59"/>
      <c r="AI130" s="43" t="s">
        <v>11</v>
      </c>
      <c r="AJ130" s="59"/>
      <c r="AK130" s="59" t="s">
        <v>20</v>
      </c>
      <c r="AL130" s="59" t="s">
        <v>20</v>
      </c>
      <c r="AM130" s="59" t="s">
        <v>20</v>
      </c>
      <c r="AN130" s="59" t="s">
        <v>558</v>
      </c>
      <c r="AO130" s="59" t="s">
        <v>558</v>
      </c>
      <c r="AP130" s="94"/>
      <c r="AQ130" s="94"/>
      <c r="AR130" s="94">
        <v>6.38</v>
      </c>
      <c r="AS130" s="94">
        <v>52</v>
      </c>
      <c r="AT130" s="94">
        <v>0.2472</v>
      </c>
      <c r="AU130" s="94"/>
      <c r="AV130" s="94"/>
      <c r="AW130" s="94">
        <v>242.95</v>
      </c>
      <c r="AX130" s="94"/>
      <c r="AY130" s="94"/>
      <c r="AZ130" s="126" t="s">
        <v>936</v>
      </c>
      <c r="BA130" s="127"/>
    </row>
    <row r="131" spans="1:53" ht="45">
      <c r="A131" s="57">
        <v>57</v>
      </c>
      <c r="B131" s="59" t="s">
        <v>55</v>
      </c>
      <c r="C131" s="94" t="s">
        <v>812</v>
      </c>
      <c r="D131" s="94" t="s">
        <v>712</v>
      </c>
      <c r="E131" s="94" t="s">
        <v>916</v>
      </c>
      <c r="F131" s="94" t="s">
        <v>916</v>
      </c>
      <c r="G131" s="59" t="s">
        <v>22</v>
      </c>
      <c r="H131" s="60">
        <v>1962</v>
      </c>
      <c r="I131" s="61">
        <v>3</v>
      </c>
      <c r="J131" s="61">
        <v>36</v>
      </c>
      <c r="K131" s="61">
        <v>53</v>
      </c>
      <c r="L131" s="61">
        <v>1</v>
      </c>
      <c r="M131" s="59" t="s">
        <v>28</v>
      </c>
      <c r="N131" s="59" t="s">
        <v>28</v>
      </c>
      <c r="O131" s="43" t="s">
        <v>30</v>
      </c>
      <c r="P131" s="43" t="s">
        <v>28</v>
      </c>
      <c r="Q131" s="43" t="s">
        <v>642</v>
      </c>
      <c r="R131" s="59"/>
      <c r="S131" s="43" t="s">
        <v>647</v>
      </c>
      <c r="T131" s="43" t="s">
        <v>618</v>
      </c>
      <c r="U131" s="108" t="s">
        <v>953</v>
      </c>
      <c r="V131" s="108" t="s">
        <v>954</v>
      </c>
      <c r="W131" s="108" t="s">
        <v>948</v>
      </c>
      <c r="X131" s="108" t="s">
        <v>916</v>
      </c>
      <c r="Y131" s="108" t="s">
        <v>916</v>
      </c>
      <c r="Z131" s="44">
        <f t="shared" si="2"/>
        <v>1656</v>
      </c>
      <c r="AA131" s="94">
        <v>1547.4</v>
      </c>
      <c r="AB131" s="62"/>
      <c r="AC131" s="94">
        <v>108.6</v>
      </c>
      <c r="AD131" s="94">
        <f t="shared" si="3"/>
        <v>108.6</v>
      </c>
      <c r="AE131" s="94">
        <v>515.8</v>
      </c>
      <c r="AF131" s="94">
        <v>3765</v>
      </c>
      <c r="AG131" s="59" t="s">
        <v>558</v>
      </c>
      <c r="AH131" s="59"/>
      <c r="AI131" s="43" t="s">
        <v>11</v>
      </c>
      <c r="AJ131" s="59"/>
      <c r="AK131" s="59" t="s">
        <v>20</v>
      </c>
      <c r="AL131" s="59" t="s">
        <v>20</v>
      </c>
      <c r="AM131" s="59" t="s">
        <v>20</v>
      </c>
      <c r="AN131" s="59" t="s">
        <v>558</v>
      </c>
      <c r="AO131" s="59" t="s">
        <v>558</v>
      </c>
      <c r="AP131" s="94"/>
      <c r="AQ131" s="94"/>
      <c r="AR131" s="94">
        <v>6.38</v>
      </c>
      <c r="AS131" s="94">
        <v>44</v>
      </c>
      <c r="AT131" s="94">
        <v>0.2472</v>
      </c>
      <c r="AU131" s="94">
        <v>226.937</v>
      </c>
      <c r="AV131" s="94">
        <v>1049</v>
      </c>
      <c r="AW131" s="94">
        <v>134.87</v>
      </c>
      <c r="AX131" s="94"/>
      <c r="AY131" s="94"/>
      <c r="AZ131" s="126" t="s">
        <v>936</v>
      </c>
      <c r="BA131" s="127"/>
    </row>
    <row r="132" spans="1:53" ht="45">
      <c r="A132" s="48">
        <v>58</v>
      </c>
      <c r="B132" s="59" t="s">
        <v>55</v>
      </c>
      <c r="C132" s="94" t="s">
        <v>812</v>
      </c>
      <c r="D132" s="94" t="s">
        <v>713</v>
      </c>
      <c r="E132" s="94" t="s">
        <v>916</v>
      </c>
      <c r="F132" s="94" t="s">
        <v>916</v>
      </c>
      <c r="G132" s="59" t="s">
        <v>22</v>
      </c>
      <c r="H132" s="60">
        <v>1827</v>
      </c>
      <c r="I132" s="61">
        <v>1</v>
      </c>
      <c r="J132" s="61">
        <v>3</v>
      </c>
      <c r="K132" s="61">
        <v>7</v>
      </c>
      <c r="L132" s="61">
        <v>1</v>
      </c>
      <c r="M132" s="59" t="s">
        <v>28</v>
      </c>
      <c r="N132" s="59" t="s">
        <v>28</v>
      </c>
      <c r="O132" s="43" t="s">
        <v>31</v>
      </c>
      <c r="P132" s="43" t="s">
        <v>28</v>
      </c>
      <c r="Q132" s="43" t="s">
        <v>643</v>
      </c>
      <c r="R132" s="59"/>
      <c r="S132" s="43" t="s">
        <v>649</v>
      </c>
      <c r="T132" s="43" t="s">
        <v>618</v>
      </c>
      <c r="U132" s="108" t="s">
        <v>942</v>
      </c>
      <c r="V132" s="108" t="s">
        <v>950</v>
      </c>
      <c r="W132" s="108" t="s">
        <v>939</v>
      </c>
      <c r="X132" s="108" t="s">
        <v>916</v>
      </c>
      <c r="Y132" s="108" t="s">
        <v>916</v>
      </c>
      <c r="Z132" s="44">
        <f t="shared" si="2"/>
        <v>186.2</v>
      </c>
      <c r="AA132" s="94">
        <v>186.2</v>
      </c>
      <c r="AB132" s="62"/>
      <c r="AC132" s="94"/>
      <c r="AD132" s="94">
        <f t="shared" si="3"/>
        <v>0</v>
      </c>
      <c r="AE132" s="94" t="s">
        <v>916</v>
      </c>
      <c r="AF132" s="94">
        <v>1513</v>
      </c>
      <c r="AG132" s="59" t="s">
        <v>558</v>
      </c>
      <c r="AH132" s="59"/>
      <c r="AI132" s="43" t="s">
        <v>11</v>
      </c>
      <c r="AJ132" s="59"/>
      <c r="AK132" s="59" t="s">
        <v>20</v>
      </c>
      <c r="AL132" s="59" t="s">
        <v>20</v>
      </c>
      <c r="AM132" s="59" t="s">
        <v>20</v>
      </c>
      <c r="AN132" s="59" t="s">
        <v>558</v>
      </c>
      <c r="AO132" s="59" t="s">
        <v>558</v>
      </c>
      <c r="AP132" s="94"/>
      <c r="AQ132" s="94"/>
      <c r="AR132" s="94">
        <v>6.38</v>
      </c>
      <c r="AS132" s="94">
        <v>3</v>
      </c>
      <c r="AT132" s="94">
        <v>0.2472</v>
      </c>
      <c r="AU132" s="94"/>
      <c r="AV132" s="94"/>
      <c r="AW132" s="94"/>
      <c r="AX132" s="94"/>
      <c r="AY132" s="94"/>
      <c r="AZ132" s="126" t="s">
        <v>936</v>
      </c>
      <c r="BA132" s="127"/>
    </row>
    <row r="133" spans="1:53" ht="30">
      <c r="A133" s="48"/>
      <c r="B133" s="59"/>
      <c r="C133" s="94"/>
      <c r="D133" s="94"/>
      <c r="E133" s="94"/>
      <c r="F133" s="94"/>
      <c r="G133" s="59"/>
      <c r="H133" s="60"/>
      <c r="I133" s="61"/>
      <c r="J133" s="61"/>
      <c r="K133" s="61"/>
      <c r="L133" s="61"/>
      <c r="M133" s="59"/>
      <c r="N133" s="59"/>
      <c r="O133" s="43"/>
      <c r="P133" s="43"/>
      <c r="Q133" s="43"/>
      <c r="R133" s="59"/>
      <c r="S133" s="43"/>
      <c r="T133" s="43"/>
      <c r="U133" s="108"/>
      <c r="V133" s="108"/>
      <c r="W133" s="108"/>
      <c r="X133" s="108"/>
      <c r="Y133" s="108"/>
      <c r="Z133" s="44"/>
      <c r="AA133" s="94"/>
      <c r="AB133" s="62"/>
      <c r="AC133" s="94"/>
      <c r="AD133" s="94"/>
      <c r="AE133" s="94"/>
      <c r="AF133" s="94"/>
      <c r="AG133" s="59"/>
      <c r="AH133" s="59"/>
      <c r="AI133" s="43" t="s">
        <v>11</v>
      </c>
      <c r="AJ133" s="59"/>
      <c r="AK133" s="59" t="s">
        <v>20</v>
      </c>
      <c r="AL133" s="59" t="s">
        <v>20</v>
      </c>
      <c r="AM133" s="59" t="s">
        <v>20</v>
      </c>
      <c r="AN133" s="59" t="s">
        <v>558</v>
      </c>
      <c r="AO133" s="59" t="s">
        <v>558</v>
      </c>
      <c r="AP133" s="94"/>
      <c r="AQ133" s="94"/>
      <c r="AR133" s="94">
        <v>4.56</v>
      </c>
      <c r="AS133" s="94">
        <v>4</v>
      </c>
      <c r="AT133" s="94"/>
      <c r="AU133" s="94"/>
      <c r="AV133" s="94"/>
      <c r="AW133" s="94"/>
      <c r="AX133" s="94"/>
      <c r="AY133" s="94"/>
      <c r="AZ133" s="126" t="s">
        <v>936</v>
      </c>
      <c r="BA133" s="127"/>
    </row>
    <row r="134" spans="1:53" ht="45">
      <c r="A134" s="57">
        <v>59</v>
      </c>
      <c r="B134" s="59" t="s">
        <v>55</v>
      </c>
      <c r="C134" s="94" t="s">
        <v>812</v>
      </c>
      <c r="D134" s="94" t="s">
        <v>714</v>
      </c>
      <c r="E134" s="94" t="s">
        <v>916</v>
      </c>
      <c r="F134" s="94" t="s">
        <v>916</v>
      </c>
      <c r="G134" s="59" t="s">
        <v>22</v>
      </c>
      <c r="H134" s="60">
        <v>1968</v>
      </c>
      <c r="I134" s="61">
        <v>1</v>
      </c>
      <c r="J134" s="61">
        <v>4</v>
      </c>
      <c r="K134" s="61">
        <v>11</v>
      </c>
      <c r="L134" s="61">
        <v>3</v>
      </c>
      <c r="M134" s="59" t="s">
        <v>29</v>
      </c>
      <c r="N134" s="59"/>
      <c r="O134" s="43"/>
      <c r="P134" s="43"/>
      <c r="Q134" s="43" t="s">
        <v>643</v>
      </c>
      <c r="R134" s="59"/>
      <c r="S134" s="43" t="s">
        <v>649</v>
      </c>
      <c r="T134" s="43" t="s">
        <v>618</v>
      </c>
      <c r="U134" s="108" t="s">
        <v>947</v>
      </c>
      <c r="V134" s="108" t="s">
        <v>938</v>
      </c>
      <c r="W134" s="108" t="s">
        <v>939</v>
      </c>
      <c r="X134" s="108" t="s">
        <v>916</v>
      </c>
      <c r="Y134" s="108" t="s">
        <v>916</v>
      </c>
      <c r="Z134" s="44">
        <f t="shared" si="2"/>
        <v>180.7</v>
      </c>
      <c r="AA134" s="94">
        <v>180.7</v>
      </c>
      <c r="AB134" s="62"/>
      <c r="AC134" s="94"/>
      <c r="AD134" s="94">
        <f t="shared" si="3"/>
        <v>0</v>
      </c>
      <c r="AE134" s="94" t="s">
        <v>916</v>
      </c>
      <c r="AF134" s="94">
        <v>340</v>
      </c>
      <c r="AG134" s="59"/>
      <c r="AH134" s="59"/>
      <c r="AI134" s="59"/>
      <c r="AJ134" s="59"/>
      <c r="AK134" s="59"/>
      <c r="AL134" s="59"/>
      <c r="AM134" s="59"/>
      <c r="AN134" s="59"/>
      <c r="AO134" s="59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126" t="s">
        <v>936</v>
      </c>
      <c r="BA134" s="127"/>
    </row>
    <row r="135" spans="1:53" ht="30">
      <c r="A135" s="48">
        <v>60</v>
      </c>
      <c r="B135" s="59" t="s">
        <v>55</v>
      </c>
      <c r="C135" s="94" t="s">
        <v>812</v>
      </c>
      <c r="D135" s="94" t="s">
        <v>715</v>
      </c>
      <c r="E135" s="94" t="s">
        <v>916</v>
      </c>
      <c r="F135" s="94" t="s">
        <v>916</v>
      </c>
      <c r="G135" s="59" t="s">
        <v>22</v>
      </c>
      <c r="H135" s="60">
        <v>1917</v>
      </c>
      <c r="I135" s="61">
        <v>1</v>
      </c>
      <c r="J135" s="61">
        <v>4</v>
      </c>
      <c r="K135" s="61">
        <v>7</v>
      </c>
      <c r="L135" s="61">
        <v>2</v>
      </c>
      <c r="M135" s="43" t="s">
        <v>30</v>
      </c>
      <c r="N135" s="59"/>
      <c r="O135" s="43"/>
      <c r="P135" s="43"/>
      <c r="Q135" s="43" t="s">
        <v>643</v>
      </c>
      <c r="R135" s="59"/>
      <c r="S135" s="43" t="s">
        <v>647</v>
      </c>
      <c r="T135" s="43" t="s">
        <v>618</v>
      </c>
      <c r="U135" s="108" t="s">
        <v>942</v>
      </c>
      <c r="V135" s="108" t="s">
        <v>938</v>
      </c>
      <c r="W135" s="108" t="s">
        <v>939</v>
      </c>
      <c r="X135" s="108" t="s">
        <v>916</v>
      </c>
      <c r="Y135" s="108" t="s">
        <v>916</v>
      </c>
      <c r="Z135" s="44">
        <f t="shared" si="2"/>
        <v>213</v>
      </c>
      <c r="AA135" s="94">
        <v>213</v>
      </c>
      <c r="AB135" s="62"/>
      <c r="AC135" s="94"/>
      <c r="AD135" s="94">
        <f t="shared" si="3"/>
        <v>0</v>
      </c>
      <c r="AE135" s="94" t="s">
        <v>916</v>
      </c>
      <c r="AF135" s="94">
        <v>1404</v>
      </c>
      <c r="AG135" s="59"/>
      <c r="AH135" s="59"/>
      <c r="AI135" s="59"/>
      <c r="AJ135" s="59"/>
      <c r="AK135" s="59"/>
      <c r="AL135" s="59"/>
      <c r="AM135" s="59"/>
      <c r="AN135" s="59"/>
      <c r="AO135" s="59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126" t="s">
        <v>936</v>
      </c>
      <c r="BA135" s="127"/>
    </row>
    <row r="136" spans="1:53" ht="45">
      <c r="A136" s="57">
        <v>61</v>
      </c>
      <c r="B136" s="59" t="s">
        <v>55</v>
      </c>
      <c r="C136" s="94" t="s">
        <v>812</v>
      </c>
      <c r="D136" s="94" t="s">
        <v>716</v>
      </c>
      <c r="E136" s="94" t="s">
        <v>916</v>
      </c>
      <c r="F136" s="94" t="s">
        <v>916</v>
      </c>
      <c r="G136" s="59" t="s">
        <v>22</v>
      </c>
      <c r="H136" s="60">
        <v>1917</v>
      </c>
      <c r="I136" s="61">
        <v>1</v>
      </c>
      <c r="J136" s="61">
        <v>5</v>
      </c>
      <c r="K136" s="61">
        <v>18</v>
      </c>
      <c r="L136" s="61">
        <v>3</v>
      </c>
      <c r="M136" s="59" t="s">
        <v>29</v>
      </c>
      <c r="N136" s="59"/>
      <c r="O136" s="43"/>
      <c r="P136" s="43"/>
      <c r="Q136" s="43" t="s">
        <v>643</v>
      </c>
      <c r="R136" s="59"/>
      <c r="S136" s="43" t="s">
        <v>649</v>
      </c>
      <c r="T136" s="43" t="s">
        <v>618</v>
      </c>
      <c r="U136" s="108" t="s">
        <v>947</v>
      </c>
      <c r="V136" s="108" t="s">
        <v>938</v>
      </c>
      <c r="W136" s="108" t="s">
        <v>939</v>
      </c>
      <c r="X136" s="108" t="s">
        <v>916</v>
      </c>
      <c r="Y136" s="108" t="s">
        <v>916</v>
      </c>
      <c r="Z136" s="44">
        <f t="shared" si="2"/>
        <v>151.6</v>
      </c>
      <c r="AA136" s="94">
        <v>151.6</v>
      </c>
      <c r="AB136" s="62"/>
      <c r="AC136" s="94"/>
      <c r="AD136" s="94">
        <f t="shared" si="3"/>
        <v>0</v>
      </c>
      <c r="AE136" s="94" t="s">
        <v>916</v>
      </c>
      <c r="AF136" s="94">
        <v>2511</v>
      </c>
      <c r="AG136" s="59"/>
      <c r="AH136" s="59"/>
      <c r="AI136" s="59"/>
      <c r="AJ136" s="59"/>
      <c r="AK136" s="59"/>
      <c r="AL136" s="59"/>
      <c r="AM136" s="59"/>
      <c r="AN136" s="59"/>
      <c r="AO136" s="59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126" t="s">
        <v>936</v>
      </c>
      <c r="BA136" s="127"/>
    </row>
    <row r="137" spans="1:53" ht="45">
      <c r="A137" s="48">
        <v>62</v>
      </c>
      <c r="B137" s="59" t="s">
        <v>55</v>
      </c>
      <c r="C137" s="94" t="s">
        <v>812</v>
      </c>
      <c r="D137" s="94" t="s">
        <v>717</v>
      </c>
      <c r="E137" s="94" t="s">
        <v>916</v>
      </c>
      <c r="F137" s="94" t="s">
        <v>916</v>
      </c>
      <c r="G137" s="59" t="s">
        <v>22</v>
      </c>
      <c r="H137" s="60">
        <v>1929</v>
      </c>
      <c r="I137" s="61">
        <v>2</v>
      </c>
      <c r="J137" s="61">
        <v>8</v>
      </c>
      <c r="K137" s="61">
        <v>16</v>
      </c>
      <c r="L137" s="61">
        <v>2</v>
      </c>
      <c r="M137" s="43" t="s">
        <v>30</v>
      </c>
      <c r="N137" s="59" t="s">
        <v>28</v>
      </c>
      <c r="O137" s="43" t="s">
        <v>30</v>
      </c>
      <c r="P137" s="43" t="s">
        <v>28</v>
      </c>
      <c r="Q137" s="43" t="s">
        <v>642</v>
      </c>
      <c r="R137" s="59"/>
      <c r="S137" s="43" t="s">
        <v>649</v>
      </c>
      <c r="T137" s="43" t="s">
        <v>618</v>
      </c>
      <c r="U137" s="108" t="s">
        <v>942</v>
      </c>
      <c r="V137" s="108" t="s">
        <v>938</v>
      </c>
      <c r="W137" s="108" t="s">
        <v>939</v>
      </c>
      <c r="X137" s="108" t="s">
        <v>916</v>
      </c>
      <c r="Y137" s="108" t="s">
        <v>916</v>
      </c>
      <c r="Z137" s="44">
        <f t="shared" si="2"/>
        <v>364.9</v>
      </c>
      <c r="AA137" s="94">
        <v>298.9</v>
      </c>
      <c r="AB137" s="62"/>
      <c r="AC137" s="94">
        <v>66</v>
      </c>
      <c r="AD137" s="94">
        <f t="shared" si="3"/>
        <v>66</v>
      </c>
      <c r="AE137" s="94" t="s">
        <v>916</v>
      </c>
      <c r="AF137" s="94">
        <v>1973</v>
      </c>
      <c r="AG137" s="59"/>
      <c r="AH137" s="59"/>
      <c r="AI137" s="43" t="s">
        <v>11</v>
      </c>
      <c r="AJ137" s="59"/>
      <c r="AK137" s="59" t="s">
        <v>20</v>
      </c>
      <c r="AL137" s="59" t="s">
        <v>20</v>
      </c>
      <c r="AM137" s="59" t="s">
        <v>20</v>
      </c>
      <c r="AN137" s="59" t="s">
        <v>558</v>
      </c>
      <c r="AO137" s="59" t="s">
        <v>558</v>
      </c>
      <c r="AP137" s="94"/>
      <c r="AQ137" s="94"/>
      <c r="AR137" s="94">
        <v>6.38</v>
      </c>
      <c r="AS137" s="94">
        <v>11</v>
      </c>
      <c r="AT137" s="94"/>
      <c r="AU137" s="94"/>
      <c r="AV137" s="94"/>
      <c r="AW137" s="94"/>
      <c r="AX137" s="94"/>
      <c r="AY137" s="94"/>
      <c r="AZ137" s="126" t="s">
        <v>936</v>
      </c>
      <c r="BA137" s="127"/>
    </row>
    <row r="138" spans="1:53" ht="15.75">
      <c r="A138" s="48"/>
      <c r="B138" s="59"/>
      <c r="C138" s="94"/>
      <c r="D138" s="94"/>
      <c r="E138" s="94"/>
      <c r="F138" s="94"/>
      <c r="G138" s="59"/>
      <c r="H138" s="60"/>
      <c r="I138" s="61"/>
      <c r="J138" s="61"/>
      <c r="K138" s="61"/>
      <c r="L138" s="61"/>
      <c r="M138" s="43"/>
      <c r="N138" s="59"/>
      <c r="O138" s="43"/>
      <c r="P138" s="43"/>
      <c r="Q138" s="43"/>
      <c r="R138" s="59"/>
      <c r="S138" s="43"/>
      <c r="T138" s="43"/>
      <c r="U138" s="108"/>
      <c r="V138" s="108"/>
      <c r="W138" s="108"/>
      <c r="X138" s="108"/>
      <c r="Y138" s="108"/>
      <c r="Z138" s="44"/>
      <c r="AA138" s="94"/>
      <c r="AB138" s="62"/>
      <c r="AC138" s="94"/>
      <c r="AD138" s="94"/>
      <c r="AE138" s="94"/>
      <c r="AF138" s="94"/>
      <c r="AG138" s="59"/>
      <c r="AH138" s="59"/>
      <c r="AI138" s="59"/>
      <c r="AJ138" s="59"/>
      <c r="AK138" s="59" t="s">
        <v>20</v>
      </c>
      <c r="AL138" s="59"/>
      <c r="AM138" s="59" t="s">
        <v>20</v>
      </c>
      <c r="AN138" s="59" t="s">
        <v>558</v>
      </c>
      <c r="AO138" s="59" t="s">
        <v>558</v>
      </c>
      <c r="AP138" s="94"/>
      <c r="AQ138" s="94"/>
      <c r="AR138" s="94">
        <v>2.89</v>
      </c>
      <c r="AS138" s="51">
        <v>5</v>
      </c>
      <c r="AT138" s="94"/>
      <c r="AU138" s="94"/>
      <c r="AV138" s="94"/>
      <c r="AW138" s="94"/>
      <c r="AX138" s="94"/>
      <c r="AY138" s="94"/>
      <c r="AZ138" s="94"/>
      <c r="BA138" s="94"/>
    </row>
    <row r="139" spans="1:53" ht="45">
      <c r="A139" s="57">
        <v>63</v>
      </c>
      <c r="B139" s="59" t="s">
        <v>55</v>
      </c>
      <c r="C139" s="94" t="s">
        <v>812</v>
      </c>
      <c r="D139" s="94" t="s">
        <v>718</v>
      </c>
      <c r="E139" s="94" t="s">
        <v>916</v>
      </c>
      <c r="F139" s="94" t="s">
        <v>916</v>
      </c>
      <c r="G139" s="59" t="s">
        <v>22</v>
      </c>
      <c r="H139" s="60">
        <v>1929</v>
      </c>
      <c r="I139" s="61">
        <v>2</v>
      </c>
      <c r="J139" s="61">
        <v>8</v>
      </c>
      <c r="K139" s="61">
        <v>8</v>
      </c>
      <c r="L139" s="61">
        <v>2</v>
      </c>
      <c r="M139" s="43" t="s">
        <v>30</v>
      </c>
      <c r="N139" s="59" t="s">
        <v>28</v>
      </c>
      <c r="O139" s="43" t="s">
        <v>30</v>
      </c>
      <c r="P139" s="43" t="s">
        <v>28</v>
      </c>
      <c r="Q139" s="43" t="s">
        <v>642</v>
      </c>
      <c r="R139" s="59"/>
      <c r="S139" s="43" t="s">
        <v>649</v>
      </c>
      <c r="T139" s="43" t="s">
        <v>618</v>
      </c>
      <c r="U139" s="108" t="s">
        <v>942</v>
      </c>
      <c r="V139" s="108" t="s">
        <v>938</v>
      </c>
      <c r="W139" s="108" t="s">
        <v>939</v>
      </c>
      <c r="X139" s="108" t="s">
        <v>916</v>
      </c>
      <c r="Y139" s="108" t="s">
        <v>916</v>
      </c>
      <c r="Z139" s="44">
        <f t="shared" si="2"/>
        <v>368.1</v>
      </c>
      <c r="AA139" s="94">
        <v>301.7</v>
      </c>
      <c r="AB139" s="62"/>
      <c r="AC139" s="94">
        <v>66.4</v>
      </c>
      <c r="AD139" s="94">
        <f t="shared" si="3"/>
        <v>66.4</v>
      </c>
      <c r="AE139" s="94" t="s">
        <v>916</v>
      </c>
      <c r="AF139" s="94">
        <v>2663</v>
      </c>
      <c r="AG139" s="59"/>
      <c r="AH139" s="59"/>
      <c r="AI139" s="43" t="s">
        <v>11</v>
      </c>
      <c r="AJ139" s="59"/>
      <c r="AK139" s="59" t="s">
        <v>20</v>
      </c>
      <c r="AL139" s="59" t="s">
        <v>20</v>
      </c>
      <c r="AM139" s="59" t="s">
        <v>20</v>
      </c>
      <c r="AN139" s="59" t="s">
        <v>558</v>
      </c>
      <c r="AO139" s="59" t="s">
        <v>558</v>
      </c>
      <c r="AP139" s="94"/>
      <c r="AQ139" s="94"/>
      <c r="AR139" s="94">
        <v>6.38</v>
      </c>
      <c r="AS139" s="94">
        <v>3</v>
      </c>
      <c r="AT139" s="94"/>
      <c r="AU139" s="94"/>
      <c r="AV139" s="94"/>
      <c r="AW139" s="94">
        <v>30.88</v>
      </c>
      <c r="AX139" s="94"/>
      <c r="AY139" s="94"/>
      <c r="AZ139" s="126" t="s">
        <v>936</v>
      </c>
      <c r="BA139" s="127"/>
    </row>
    <row r="140" spans="1:53" ht="15.75">
      <c r="A140" s="57"/>
      <c r="B140" s="59"/>
      <c r="C140" s="94"/>
      <c r="D140" s="94"/>
      <c r="E140" s="94"/>
      <c r="F140" s="94"/>
      <c r="G140" s="59"/>
      <c r="H140" s="60"/>
      <c r="I140" s="61"/>
      <c r="J140" s="61"/>
      <c r="K140" s="61"/>
      <c r="L140" s="61"/>
      <c r="M140" s="43"/>
      <c r="N140" s="59"/>
      <c r="O140" s="43"/>
      <c r="P140" s="43"/>
      <c r="Q140" s="43"/>
      <c r="R140" s="59"/>
      <c r="S140" s="43"/>
      <c r="T140" s="43"/>
      <c r="U140" s="108"/>
      <c r="V140" s="108"/>
      <c r="W140" s="108"/>
      <c r="X140" s="108"/>
      <c r="Y140" s="108"/>
      <c r="Z140" s="44"/>
      <c r="AA140" s="94"/>
      <c r="AB140" s="62"/>
      <c r="AC140" s="94"/>
      <c r="AD140" s="94"/>
      <c r="AE140" s="94"/>
      <c r="AF140" s="94"/>
      <c r="AG140" s="59"/>
      <c r="AH140" s="59"/>
      <c r="AI140" s="59"/>
      <c r="AJ140" s="59"/>
      <c r="AK140" s="59" t="s">
        <v>20</v>
      </c>
      <c r="AL140" s="59"/>
      <c r="AM140" s="59" t="s">
        <v>20</v>
      </c>
      <c r="AN140" s="59" t="s">
        <v>558</v>
      </c>
      <c r="AO140" s="59" t="s">
        <v>558</v>
      </c>
      <c r="AP140" s="94"/>
      <c r="AQ140" s="94"/>
      <c r="AR140" s="94">
        <v>2.89</v>
      </c>
      <c r="AS140" s="94">
        <v>5</v>
      </c>
      <c r="AT140" s="94"/>
      <c r="AU140" s="94"/>
      <c r="AV140" s="94"/>
      <c r="AW140" s="94"/>
      <c r="AX140" s="94"/>
      <c r="AY140" s="94"/>
      <c r="AZ140" s="94"/>
      <c r="BA140" s="94"/>
    </row>
    <row r="141" spans="1:53" ht="45">
      <c r="A141" s="48">
        <v>64</v>
      </c>
      <c r="B141" s="59" t="s">
        <v>55</v>
      </c>
      <c r="C141" s="94" t="s">
        <v>812</v>
      </c>
      <c r="D141" s="94" t="s">
        <v>719</v>
      </c>
      <c r="E141" s="94" t="s">
        <v>916</v>
      </c>
      <c r="F141" s="94" t="s">
        <v>916</v>
      </c>
      <c r="G141" s="59" t="s">
        <v>22</v>
      </c>
      <c r="H141" s="60">
        <v>1928</v>
      </c>
      <c r="I141" s="61">
        <v>2</v>
      </c>
      <c r="J141" s="61">
        <v>8</v>
      </c>
      <c r="K141" s="61">
        <v>18</v>
      </c>
      <c r="L141" s="61">
        <v>2</v>
      </c>
      <c r="M141" s="43" t="s">
        <v>30</v>
      </c>
      <c r="N141" s="59" t="s">
        <v>28</v>
      </c>
      <c r="O141" s="43" t="s">
        <v>30</v>
      </c>
      <c r="P141" s="43" t="s">
        <v>28</v>
      </c>
      <c r="Q141" s="43" t="s">
        <v>642</v>
      </c>
      <c r="R141" s="59"/>
      <c r="S141" s="43" t="s">
        <v>649</v>
      </c>
      <c r="T141" s="43" t="s">
        <v>618</v>
      </c>
      <c r="U141" s="108" t="s">
        <v>942</v>
      </c>
      <c r="V141" s="108" t="s">
        <v>938</v>
      </c>
      <c r="W141" s="108" t="s">
        <v>939</v>
      </c>
      <c r="X141" s="108" t="s">
        <v>916</v>
      </c>
      <c r="Y141" s="108" t="s">
        <v>916</v>
      </c>
      <c r="Z141" s="44">
        <f t="shared" si="2"/>
        <v>373.2</v>
      </c>
      <c r="AA141" s="94">
        <v>312.4</v>
      </c>
      <c r="AB141" s="62"/>
      <c r="AC141" s="94">
        <v>60.8</v>
      </c>
      <c r="AD141" s="94">
        <f t="shared" si="3"/>
        <v>60.8</v>
      </c>
      <c r="AE141" s="94" t="s">
        <v>916</v>
      </c>
      <c r="AF141" s="94">
        <v>2571</v>
      </c>
      <c r="AG141" s="59"/>
      <c r="AH141" s="59"/>
      <c r="AI141" s="43" t="s">
        <v>11</v>
      </c>
      <c r="AJ141" s="59"/>
      <c r="AK141" s="59" t="s">
        <v>20</v>
      </c>
      <c r="AL141" s="59" t="s">
        <v>20</v>
      </c>
      <c r="AM141" s="59" t="s">
        <v>20</v>
      </c>
      <c r="AN141" s="59" t="s">
        <v>558</v>
      </c>
      <c r="AO141" s="59" t="s">
        <v>558</v>
      </c>
      <c r="AP141" s="94"/>
      <c r="AQ141" s="94"/>
      <c r="AR141" s="94">
        <v>6.38</v>
      </c>
      <c r="AS141" s="94">
        <v>2</v>
      </c>
      <c r="AT141" s="94"/>
      <c r="AU141" s="94"/>
      <c r="AV141" s="94"/>
      <c r="AW141" s="94">
        <v>162</v>
      </c>
      <c r="AX141" s="94"/>
      <c r="AY141" s="94"/>
      <c r="AZ141" s="126" t="s">
        <v>936</v>
      </c>
      <c r="BA141" s="127"/>
    </row>
    <row r="142" spans="1:53" ht="15.75">
      <c r="A142" s="48"/>
      <c r="B142" s="59"/>
      <c r="C142" s="94"/>
      <c r="D142" s="94"/>
      <c r="E142" s="94"/>
      <c r="F142" s="94"/>
      <c r="G142" s="59"/>
      <c r="H142" s="60"/>
      <c r="I142" s="61"/>
      <c r="J142" s="61"/>
      <c r="K142" s="61"/>
      <c r="L142" s="61"/>
      <c r="M142" s="43"/>
      <c r="N142" s="59"/>
      <c r="O142" s="43"/>
      <c r="P142" s="43"/>
      <c r="Q142" s="43"/>
      <c r="R142" s="59"/>
      <c r="S142" s="43"/>
      <c r="T142" s="43"/>
      <c r="U142" s="108"/>
      <c r="V142" s="108"/>
      <c r="W142" s="108"/>
      <c r="X142" s="108"/>
      <c r="Y142" s="108"/>
      <c r="Z142" s="44"/>
      <c r="AA142" s="94"/>
      <c r="AB142" s="62"/>
      <c r="AC142" s="94"/>
      <c r="AD142" s="94"/>
      <c r="AE142" s="94"/>
      <c r="AF142" s="94"/>
      <c r="AG142" s="59"/>
      <c r="AH142" s="59"/>
      <c r="AI142" s="59"/>
      <c r="AJ142" s="59"/>
      <c r="AK142" s="59" t="s">
        <v>20</v>
      </c>
      <c r="AL142" s="59"/>
      <c r="AM142" s="59" t="s">
        <v>20</v>
      </c>
      <c r="AN142" s="59" t="s">
        <v>558</v>
      </c>
      <c r="AO142" s="59" t="s">
        <v>558</v>
      </c>
      <c r="AP142" s="94"/>
      <c r="AQ142" s="94"/>
      <c r="AR142" s="94">
        <v>2.89</v>
      </c>
      <c r="AS142" s="94">
        <v>14</v>
      </c>
      <c r="AT142" s="94"/>
      <c r="AU142" s="94"/>
      <c r="AV142" s="94"/>
      <c r="AW142" s="94"/>
      <c r="AX142" s="94"/>
      <c r="AY142" s="94"/>
      <c r="AZ142" s="94"/>
      <c r="BA142" s="94"/>
    </row>
    <row r="143" spans="1:53" ht="48" customHeight="1">
      <c r="A143" s="57">
        <v>65</v>
      </c>
      <c r="B143" s="59" t="s">
        <v>55</v>
      </c>
      <c r="C143" s="94" t="s">
        <v>812</v>
      </c>
      <c r="D143" s="94" t="s">
        <v>720</v>
      </c>
      <c r="E143" s="94" t="s">
        <v>916</v>
      </c>
      <c r="F143" s="94" t="s">
        <v>916</v>
      </c>
      <c r="G143" s="59" t="s">
        <v>22</v>
      </c>
      <c r="H143" s="60">
        <v>1928</v>
      </c>
      <c r="I143" s="61">
        <v>2</v>
      </c>
      <c r="J143" s="61">
        <v>8</v>
      </c>
      <c r="K143" s="61">
        <v>19</v>
      </c>
      <c r="L143" s="61">
        <v>2</v>
      </c>
      <c r="M143" s="43" t="s">
        <v>30</v>
      </c>
      <c r="N143" s="59" t="s">
        <v>28</v>
      </c>
      <c r="O143" s="43" t="s">
        <v>30</v>
      </c>
      <c r="P143" s="43" t="s">
        <v>28</v>
      </c>
      <c r="Q143" s="43" t="s">
        <v>642</v>
      </c>
      <c r="R143" s="59"/>
      <c r="S143" s="43" t="s">
        <v>649</v>
      </c>
      <c r="T143" s="43" t="s">
        <v>618</v>
      </c>
      <c r="U143" s="108" t="s">
        <v>942</v>
      </c>
      <c r="V143" s="108" t="s">
        <v>938</v>
      </c>
      <c r="W143" s="108" t="s">
        <v>939</v>
      </c>
      <c r="X143" s="108" t="s">
        <v>916</v>
      </c>
      <c r="Y143" s="108" t="s">
        <v>916</v>
      </c>
      <c r="Z143" s="44">
        <f t="shared" si="2"/>
        <v>369.7</v>
      </c>
      <c r="AA143" s="94">
        <v>313.9</v>
      </c>
      <c r="AB143" s="62"/>
      <c r="AC143" s="94">
        <v>55.8</v>
      </c>
      <c r="AD143" s="94">
        <f t="shared" si="3"/>
        <v>55.8</v>
      </c>
      <c r="AE143" s="94" t="s">
        <v>916</v>
      </c>
      <c r="AF143" s="94">
        <v>2614</v>
      </c>
      <c r="AG143" s="59"/>
      <c r="AH143" s="59"/>
      <c r="AI143" s="43" t="s">
        <v>11</v>
      </c>
      <c r="AJ143" s="59"/>
      <c r="AK143" s="59" t="s">
        <v>20</v>
      </c>
      <c r="AL143" s="59" t="s">
        <v>20</v>
      </c>
      <c r="AM143" s="59" t="s">
        <v>20</v>
      </c>
      <c r="AN143" s="59" t="s">
        <v>558</v>
      </c>
      <c r="AO143" s="59" t="s">
        <v>558</v>
      </c>
      <c r="AP143" s="94"/>
      <c r="AQ143" s="94"/>
      <c r="AR143" s="94">
        <v>6.38</v>
      </c>
      <c r="AS143" s="94">
        <v>5</v>
      </c>
      <c r="AT143" s="94"/>
      <c r="AU143" s="94"/>
      <c r="AV143" s="94"/>
      <c r="AW143" s="94"/>
      <c r="AX143" s="94"/>
      <c r="AY143" s="94"/>
      <c r="AZ143" s="126" t="s">
        <v>936</v>
      </c>
      <c r="BA143" s="127"/>
    </row>
    <row r="144" spans="1:53" ht="19.5" customHeight="1">
      <c r="A144" s="57"/>
      <c r="B144" s="59"/>
      <c r="C144" s="94"/>
      <c r="D144" s="94"/>
      <c r="E144" s="94"/>
      <c r="F144" s="94"/>
      <c r="G144" s="59"/>
      <c r="H144" s="60"/>
      <c r="I144" s="61"/>
      <c r="J144" s="61"/>
      <c r="K144" s="61"/>
      <c r="L144" s="61"/>
      <c r="M144" s="43"/>
      <c r="N144" s="59"/>
      <c r="O144" s="43"/>
      <c r="P144" s="43"/>
      <c r="Q144" s="43"/>
      <c r="R144" s="59"/>
      <c r="S144" s="43"/>
      <c r="T144" s="43"/>
      <c r="U144" s="108"/>
      <c r="V144" s="108"/>
      <c r="W144" s="108"/>
      <c r="X144" s="108"/>
      <c r="Y144" s="108"/>
      <c r="Z144" s="44"/>
      <c r="AA144" s="94"/>
      <c r="AB144" s="62"/>
      <c r="AC144" s="94"/>
      <c r="AD144" s="94"/>
      <c r="AE144" s="94"/>
      <c r="AF144" s="94"/>
      <c r="AG144" s="59"/>
      <c r="AH144" s="59"/>
      <c r="AI144" s="59"/>
      <c r="AJ144" s="59"/>
      <c r="AK144" s="59" t="s">
        <v>20</v>
      </c>
      <c r="AL144" s="59"/>
      <c r="AM144" s="59" t="s">
        <v>20</v>
      </c>
      <c r="AN144" s="59" t="s">
        <v>558</v>
      </c>
      <c r="AO144" s="59" t="s">
        <v>558</v>
      </c>
      <c r="AP144" s="94"/>
      <c r="AQ144" s="94"/>
      <c r="AR144" s="94">
        <v>2.89</v>
      </c>
      <c r="AS144" s="94">
        <v>14</v>
      </c>
      <c r="AT144" s="94"/>
      <c r="AU144" s="94"/>
      <c r="AV144" s="94"/>
      <c r="AW144" s="94"/>
      <c r="AX144" s="94"/>
      <c r="AY144" s="94"/>
      <c r="AZ144" s="94"/>
      <c r="BA144" s="94"/>
    </row>
    <row r="145" spans="1:53" ht="45">
      <c r="A145" s="48">
        <v>66</v>
      </c>
      <c r="B145" s="59" t="s">
        <v>55</v>
      </c>
      <c r="C145" s="94" t="s">
        <v>812</v>
      </c>
      <c r="D145" s="94" t="s">
        <v>721</v>
      </c>
      <c r="E145" s="94" t="s">
        <v>916</v>
      </c>
      <c r="F145" s="94" t="s">
        <v>916</v>
      </c>
      <c r="G145" s="59" t="s">
        <v>22</v>
      </c>
      <c r="H145" s="60">
        <v>1928</v>
      </c>
      <c r="I145" s="61">
        <v>2</v>
      </c>
      <c r="J145" s="61">
        <v>8</v>
      </c>
      <c r="K145" s="61">
        <v>19</v>
      </c>
      <c r="L145" s="61">
        <v>2</v>
      </c>
      <c r="M145" s="43" t="s">
        <v>30</v>
      </c>
      <c r="N145" s="59" t="s">
        <v>28</v>
      </c>
      <c r="O145" s="43" t="s">
        <v>30</v>
      </c>
      <c r="P145" s="43" t="s">
        <v>28</v>
      </c>
      <c r="Q145" s="43" t="s">
        <v>642</v>
      </c>
      <c r="R145" s="59"/>
      <c r="S145" s="43" t="s">
        <v>649</v>
      </c>
      <c r="T145" s="43" t="s">
        <v>618</v>
      </c>
      <c r="U145" s="108" t="s">
        <v>942</v>
      </c>
      <c r="V145" s="108" t="s">
        <v>938</v>
      </c>
      <c r="W145" s="108" t="s">
        <v>939</v>
      </c>
      <c r="X145" s="108" t="s">
        <v>916</v>
      </c>
      <c r="Y145" s="108" t="s">
        <v>916</v>
      </c>
      <c r="Z145" s="44">
        <f aca="true" t="shared" si="4" ref="Z145:Z215">SUM(AA145:AC145)</f>
        <v>381.29999999999995</v>
      </c>
      <c r="AA145" s="94">
        <v>317.9</v>
      </c>
      <c r="AB145" s="62"/>
      <c r="AC145" s="94">
        <v>63.4</v>
      </c>
      <c r="AD145" s="94">
        <f t="shared" si="3"/>
        <v>63.4</v>
      </c>
      <c r="AE145" s="94" t="s">
        <v>916</v>
      </c>
      <c r="AF145" s="94">
        <v>2874</v>
      </c>
      <c r="AG145" s="59"/>
      <c r="AH145" s="59"/>
      <c r="AI145" s="43" t="s">
        <v>11</v>
      </c>
      <c r="AJ145" s="59"/>
      <c r="AK145" s="59" t="s">
        <v>20</v>
      </c>
      <c r="AL145" s="59" t="s">
        <v>20</v>
      </c>
      <c r="AM145" s="59" t="s">
        <v>20</v>
      </c>
      <c r="AN145" s="59" t="s">
        <v>558</v>
      </c>
      <c r="AO145" s="59" t="s">
        <v>558</v>
      </c>
      <c r="AP145" s="94"/>
      <c r="AQ145" s="94"/>
      <c r="AR145" s="94">
        <v>6.38</v>
      </c>
      <c r="AS145" s="94">
        <v>11</v>
      </c>
      <c r="AT145" s="94"/>
      <c r="AU145" s="94"/>
      <c r="AV145" s="94"/>
      <c r="AW145" s="94">
        <v>128.5</v>
      </c>
      <c r="AX145" s="94"/>
      <c r="AY145" s="94"/>
      <c r="AZ145" s="126" t="s">
        <v>936</v>
      </c>
      <c r="BA145" s="127"/>
    </row>
    <row r="146" spans="1:53" ht="15.75">
      <c r="A146" s="48"/>
      <c r="B146" s="59"/>
      <c r="C146" s="94"/>
      <c r="D146" s="94"/>
      <c r="E146" s="94"/>
      <c r="F146" s="94"/>
      <c r="G146" s="59"/>
      <c r="H146" s="60"/>
      <c r="I146" s="61"/>
      <c r="J146" s="61"/>
      <c r="K146" s="61"/>
      <c r="L146" s="61"/>
      <c r="M146" s="43"/>
      <c r="N146" s="59"/>
      <c r="O146" s="43"/>
      <c r="P146" s="43"/>
      <c r="Q146" s="43"/>
      <c r="R146" s="59"/>
      <c r="S146" s="43"/>
      <c r="T146" s="43"/>
      <c r="U146" s="108"/>
      <c r="V146" s="108"/>
      <c r="W146" s="108"/>
      <c r="X146" s="108"/>
      <c r="Y146" s="108"/>
      <c r="Z146" s="44"/>
      <c r="AA146" s="94"/>
      <c r="AB146" s="62"/>
      <c r="AC146" s="94"/>
      <c r="AD146" s="94"/>
      <c r="AE146" s="94"/>
      <c r="AF146" s="94"/>
      <c r="AG146" s="59"/>
      <c r="AH146" s="59"/>
      <c r="AI146" s="59"/>
      <c r="AJ146" s="59"/>
      <c r="AK146" s="59" t="s">
        <v>20</v>
      </c>
      <c r="AL146" s="59"/>
      <c r="AM146" s="59" t="s">
        <v>20</v>
      </c>
      <c r="AN146" s="59" t="s">
        <v>558</v>
      </c>
      <c r="AO146" s="59" t="s">
        <v>558</v>
      </c>
      <c r="AP146" s="94"/>
      <c r="AQ146" s="94"/>
      <c r="AR146" s="94">
        <v>2.89</v>
      </c>
      <c r="AS146" s="94">
        <v>4</v>
      </c>
      <c r="AT146" s="94"/>
      <c r="AU146" s="94"/>
      <c r="AV146" s="94"/>
      <c r="AW146" s="94"/>
      <c r="AX146" s="94"/>
      <c r="AY146" s="94"/>
      <c r="AZ146" s="94"/>
      <c r="BA146" s="94"/>
    </row>
    <row r="147" spans="1:53" ht="45">
      <c r="A147" s="57">
        <v>67</v>
      </c>
      <c r="B147" s="59" t="s">
        <v>55</v>
      </c>
      <c r="C147" s="94" t="s">
        <v>812</v>
      </c>
      <c r="D147" s="94" t="s">
        <v>722</v>
      </c>
      <c r="E147" s="94" t="s">
        <v>916</v>
      </c>
      <c r="F147" s="94" t="s">
        <v>916</v>
      </c>
      <c r="G147" s="59" t="s">
        <v>22</v>
      </c>
      <c r="H147" s="60">
        <v>1929</v>
      </c>
      <c r="I147" s="61">
        <v>2</v>
      </c>
      <c r="J147" s="61">
        <v>8</v>
      </c>
      <c r="K147" s="61">
        <v>22</v>
      </c>
      <c r="L147" s="61">
        <v>2</v>
      </c>
      <c r="M147" s="43" t="s">
        <v>30</v>
      </c>
      <c r="N147" s="59" t="s">
        <v>28</v>
      </c>
      <c r="O147" s="43" t="s">
        <v>30</v>
      </c>
      <c r="P147" s="43" t="s">
        <v>28</v>
      </c>
      <c r="Q147" s="43" t="s">
        <v>642</v>
      </c>
      <c r="R147" s="59"/>
      <c r="S147" s="43" t="s">
        <v>649</v>
      </c>
      <c r="T147" s="43" t="s">
        <v>618</v>
      </c>
      <c r="U147" s="108" t="s">
        <v>942</v>
      </c>
      <c r="V147" s="108" t="s">
        <v>938</v>
      </c>
      <c r="W147" s="108" t="s">
        <v>939</v>
      </c>
      <c r="X147" s="108" t="s">
        <v>916</v>
      </c>
      <c r="Y147" s="108" t="s">
        <v>916</v>
      </c>
      <c r="Z147" s="44">
        <f t="shared" si="4"/>
        <v>367.6</v>
      </c>
      <c r="AA147" s="94">
        <v>316.8</v>
      </c>
      <c r="AB147" s="62"/>
      <c r="AC147" s="94">
        <v>50.8</v>
      </c>
      <c r="AD147" s="94">
        <f t="shared" si="3"/>
        <v>50.8</v>
      </c>
      <c r="AE147" s="94" t="s">
        <v>916</v>
      </c>
      <c r="AF147" s="94">
        <v>2479</v>
      </c>
      <c r="AG147" s="59"/>
      <c r="AH147" s="59"/>
      <c r="AI147" s="43" t="s">
        <v>11</v>
      </c>
      <c r="AJ147" s="59"/>
      <c r="AK147" s="59" t="s">
        <v>20</v>
      </c>
      <c r="AL147" s="59" t="s">
        <v>20</v>
      </c>
      <c r="AM147" s="59" t="s">
        <v>20</v>
      </c>
      <c r="AN147" s="59" t="s">
        <v>558</v>
      </c>
      <c r="AO147" s="59" t="s">
        <v>558</v>
      </c>
      <c r="AP147" s="94"/>
      <c r="AQ147" s="94"/>
      <c r="AR147" s="94">
        <v>6.38</v>
      </c>
      <c r="AS147" s="94">
        <v>2</v>
      </c>
      <c r="AT147" s="94"/>
      <c r="AU147" s="94"/>
      <c r="AV147" s="94"/>
      <c r="AW147" s="94"/>
      <c r="AX147" s="94"/>
      <c r="AY147" s="94"/>
      <c r="AZ147" s="126" t="s">
        <v>936</v>
      </c>
      <c r="BA147" s="127"/>
    </row>
    <row r="148" spans="1:53" ht="15.75">
      <c r="A148" s="57"/>
      <c r="B148" s="59"/>
      <c r="C148" s="94"/>
      <c r="D148" s="94"/>
      <c r="E148" s="94"/>
      <c r="F148" s="94"/>
      <c r="G148" s="59"/>
      <c r="H148" s="60"/>
      <c r="I148" s="61"/>
      <c r="J148" s="61"/>
      <c r="K148" s="61"/>
      <c r="L148" s="61"/>
      <c r="M148" s="43"/>
      <c r="N148" s="59"/>
      <c r="O148" s="43"/>
      <c r="P148" s="43"/>
      <c r="Q148" s="43"/>
      <c r="R148" s="59"/>
      <c r="S148" s="43"/>
      <c r="T148" s="43"/>
      <c r="U148" s="108"/>
      <c r="V148" s="108"/>
      <c r="W148" s="108"/>
      <c r="X148" s="108"/>
      <c r="Y148" s="108"/>
      <c r="Z148" s="44"/>
      <c r="AA148" s="94"/>
      <c r="AB148" s="62"/>
      <c r="AC148" s="94"/>
      <c r="AD148" s="94"/>
      <c r="AE148" s="94"/>
      <c r="AF148" s="94"/>
      <c r="AG148" s="59"/>
      <c r="AH148" s="59"/>
      <c r="AI148" s="59"/>
      <c r="AJ148" s="59"/>
      <c r="AK148" s="59" t="s">
        <v>20</v>
      </c>
      <c r="AL148" s="59"/>
      <c r="AM148" s="59" t="s">
        <v>20</v>
      </c>
      <c r="AN148" s="59" t="s">
        <v>558</v>
      </c>
      <c r="AO148" s="59" t="s">
        <v>558</v>
      </c>
      <c r="AP148" s="94"/>
      <c r="AQ148" s="94"/>
      <c r="AR148" s="94">
        <v>2.89</v>
      </c>
      <c r="AS148" s="94">
        <v>20</v>
      </c>
      <c r="AT148" s="94"/>
      <c r="AU148" s="94"/>
      <c r="AV148" s="94"/>
      <c r="AW148" s="94"/>
      <c r="AX148" s="94"/>
      <c r="AY148" s="94"/>
      <c r="AZ148" s="94"/>
      <c r="BA148" s="94"/>
    </row>
    <row r="149" spans="1:53" ht="45">
      <c r="A149" s="48">
        <v>68</v>
      </c>
      <c r="B149" s="59" t="s">
        <v>55</v>
      </c>
      <c r="C149" s="94" t="s">
        <v>812</v>
      </c>
      <c r="D149" s="94" t="s">
        <v>723</v>
      </c>
      <c r="E149" s="94" t="s">
        <v>916</v>
      </c>
      <c r="F149" s="94" t="s">
        <v>916</v>
      </c>
      <c r="G149" s="59" t="s">
        <v>22</v>
      </c>
      <c r="H149" s="60">
        <v>1930</v>
      </c>
      <c r="I149" s="61">
        <v>2</v>
      </c>
      <c r="J149" s="61">
        <v>8</v>
      </c>
      <c r="K149" s="61">
        <v>17</v>
      </c>
      <c r="L149" s="61">
        <v>2</v>
      </c>
      <c r="M149" s="43" t="s">
        <v>30</v>
      </c>
      <c r="N149" s="59" t="s">
        <v>28</v>
      </c>
      <c r="O149" s="43" t="s">
        <v>30</v>
      </c>
      <c r="P149" s="43" t="s">
        <v>28</v>
      </c>
      <c r="Q149" s="43" t="s">
        <v>642</v>
      </c>
      <c r="R149" s="59"/>
      <c r="S149" s="43" t="s">
        <v>649</v>
      </c>
      <c r="T149" s="43" t="s">
        <v>618</v>
      </c>
      <c r="U149" s="108" t="s">
        <v>942</v>
      </c>
      <c r="V149" s="108" t="s">
        <v>938</v>
      </c>
      <c r="W149" s="108" t="s">
        <v>939</v>
      </c>
      <c r="X149" s="108" t="s">
        <v>916</v>
      </c>
      <c r="Y149" s="108" t="s">
        <v>916</v>
      </c>
      <c r="Z149" s="44">
        <f t="shared" si="4"/>
        <v>380.59999999999997</v>
      </c>
      <c r="AA149" s="94">
        <v>319.7</v>
      </c>
      <c r="AB149" s="62"/>
      <c r="AC149" s="94">
        <v>60.9</v>
      </c>
      <c r="AD149" s="94">
        <f t="shared" si="3"/>
        <v>60.9</v>
      </c>
      <c r="AE149" s="94" t="s">
        <v>916</v>
      </c>
      <c r="AF149" s="94">
        <v>2235</v>
      </c>
      <c r="AG149" s="59"/>
      <c r="AH149" s="59"/>
      <c r="AI149" s="43" t="s">
        <v>11</v>
      </c>
      <c r="AJ149" s="59"/>
      <c r="AK149" s="59" t="s">
        <v>20</v>
      </c>
      <c r="AL149" s="59" t="s">
        <v>20</v>
      </c>
      <c r="AM149" s="59" t="s">
        <v>20</v>
      </c>
      <c r="AN149" s="59" t="s">
        <v>558</v>
      </c>
      <c r="AO149" s="59" t="s">
        <v>558</v>
      </c>
      <c r="AP149" s="94"/>
      <c r="AQ149" s="94"/>
      <c r="AR149" s="94">
        <v>6.38</v>
      </c>
      <c r="AS149" s="94">
        <v>2</v>
      </c>
      <c r="AT149" s="94"/>
      <c r="AU149" s="94"/>
      <c r="AV149" s="94"/>
      <c r="AW149" s="94"/>
      <c r="AX149" s="94"/>
      <c r="AY149" s="94"/>
      <c r="AZ149" s="126" t="s">
        <v>936</v>
      </c>
      <c r="BA149" s="127"/>
    </row>
    <row r="150" spans="1:53" ht="15.75">
      <c r="A150" s="48"/>
      <c r="B150" s="59"/>
      <c r="C150" s="94"/>
      <c r="D150" s="94"/>
      <c r="E150" s="94"/>
      <c r="F150" s="94"/>
      <c r="G150" s="59"/>
      <c r="H150" s="60"/>
      <c r="I150" s="61"/>
      <c r="J150" s="61"/>
      <c r="K150" s="61"/>
      <c r="L150" s="61"/>
      <c r="M150" s="43"/>
      <c r="N150" s="59"/>
      <c r="O150" s="43"/>
      <c r="P150" s="43"/>
      <c r="Q150" s="43"/>
      <c r="R150" s="59"/>
      <c r="S150" s="43"/>
      <c r="T150" s="43"/>
      <c r="U150" s="108"/>
      <c r="V150" s="108"/>
      <c r="W150" s="108"/>
      <c r="X150" s="108"/>
      <c r="Y150" s="108"/>
      <c r="Z150" s="44"/>
      <c r="AA150" s="94"/>
      <c r="AB150" s="62"/>
      <c r="AC150" s="94"/>
      <c r="AD150" s="94"/>
      <c r="AE150" s="94"/>
      <c r="AF150" s="94"/>
      <c r="AG150" s="59"/>
      <c r="AH150" s="59"/>
      <c r="AI150" s="43" t="s">
        <v>13</v>
      </c>
      <c r="AJ150" s="59"/>
      <c r="AK150" s="59" t="s">
        <v>20</v>
      </c>
      <c r="AL150" s="59" t="s">
        <v>20</v>
      </c>
      <c r="AM150" s="59" t="s">
        <v>20</v>
      </c>
      <c r="AN150" s="59" t="s">
        <v>558</v>
      </c>
      <c r="AO150" s="59" t="s">
        <v>558</v>
      </c>
      <c r="AP150" s="94"/>
      <c r="AQ150" s="94"/>
      <c r="AR150" s="94">
        <v>4.41</v>
      </c>
      <c r="AS150" s="94">
        <v>3</v>
      </c>
      <c r="AT150" s="94"/>
      <c r="AU150" s="94"/>
      <c r="AV150" s="94"/>
      <c r="AW150" s="94"/>
      <c r="AX150" s="94"/>
      <c r="AY150" s="94"/>
      <c r="AZ150" s="94"/>
      <c r="BA150" s="94"/>
    </row>
    <row r="151" spans="1:53" ht="45">
      <c r="A151" s="57">
        <v>69</v>
      </c>
      <c r="B151" s="59" t="s">
        <v>55</v>
      </c>
      <c r="C151" s="94" t="s">
        <v>812</v>
      </c>
      <c r="D151" s="94" t="s">
        <v>724</v>
      </c>
      <c r="E151" s="94" t="s">
        <v>916</v>
      </c>
      <c r="F151" s="94" t="s">
        <v>916</v>
      </c>
      <c r="G151" s="59" t="s">
        <v>22</v>
      </c>
      <c r="H151" s="60">
        <v>1929</v>
      </c>
      <c r="I151" s="61">
        <v>2</v>
      </c>
      <c r="J151" s="61">
        <v>8</v>
      </c>
      <c r="K151" s="61">
        <v>24</v>
      </c>
      <c r="L151" s="61">
        <v>2</v>
      </c>
      <c r="M151" s="43" t="s">
        <v>30</v>
      </c>
      <c r="N151" s="59" t="s">
        <v>28</v>
      </c>
      <c r="O151" s="43" t="s">
        <v>30</v>
      </c>
      <c r="P151" s="43" t="s">
        <v>28</v>
      </c>
      <c r="Q151" s="43" t="s">
        <v>642</v>
      </c>
      <c r="R151" s="59"/>
      <c r="S151" s="43" t="s">
        <v>649</v>
      </c>
      <c r="T151" s="43" t="s">
        <v>618</v>
      </c>
      <c r="U151" s="108" t="s">
        <v>942</v>
      </c>
      <c r="V151" s="108" t="s">
        <v>938</v>
      </c>
      <c r="W151" s="108" t="s">
        <v>939</v>
      </c>
      <c r="X151" s="108" t="s">
        <v>916</v>
      </c>
      <c r="Y151" s="108" t="s">
        <v>916</v>
      </c>
      <c r="Z151" s="44">
        <f t="shared" si="4"/>
        <v>383.70000000000005</v>
      </c>
      <c r="AA151" s="94">
        <v>331.1</v>
      </c>
      <c r="AB151" s="62"/>
      <c r="AC151" s="94">
        <v>52.6</v>
      </c>
      <c r="AD151" s="94">
        <f t="shared" si="3"/>
        <v>52.6</v>
      </c>
      <c r="AE151" s="94" t="s">
        <v>916</v>
      </c>
      <c r="AF151" s="94">
        <v>2344</v>
      </c>
      <c r="AG151" s="59"/>
      <c r="AH151" s="59"/>
      <c r="AI151" s="43" t="s">
        <v>11</v>
      </c>
      <c r="AJ151" s="59"/>
      <c r="AK151" s="59" t="s">
        <v>20</v>
      </c>
      <c r="AL151" s="59" t="s">
        <v>20</v>
      </c>
      <c r="AM151" s="59" t="s">
        <v>20</v>
      </c>
      <c r="AN151" s="59" t="s">
        <v>558</v>
      </c>
      <c r="AO151" s="59" t="s">
        <v>558</v>
      </c>
      <c r="AP151" s="94"/>
      <c r="AQ151" s="94"/>
      <c r="AR151" s="94">
        <v>6.38</v>
      </c>
      <c r="AS151" s="94">
        <v>7</v>
      </c>
      <c r="AT151" s="94"/>
      <c r="AU151" s="94"/>
      <c r="AV151" s="94"/>
      <c r="AW151" s="94"/>
      <c r="AX151" s="94"/>
      <c r="AY151" s="94"/>
      <c r="AZ151" s="126" t="s">
        <v>936</v>
      </c>
      <c r="BA151" s="127"/>
    </row>
    <row r="152" spans="1:53" ht="15.75">
      <c r="A152" s="57"/>
      <c r="B152" s="59"/>
      <c r="C152" s="94"/>
      <c r="D152" s="94"/>
      <c r="E152" s="94"/>
      <c r="F152" s="94"/>
      <c r="G152" s="59"/>
      <c r="H152" s="60"/>
      <c r="I152" s="61"/>
      <c r="J152" s="61"/>
      <c r="K152" s="61"/>
      <c r="L152" s="61"/>
      <c r="M152" s="43"/>
      <c r="N152" s="59"/>
      <c r="O152" s="43"/>
      <c r="P152" s="43"/>
      <c r="Q152" s="43"/>
      <c r="R152" s="59"/>
      <c r="S152" s="43"/>
      <c r="T152" s="43"/>
      <c r="U152" s="108"/>
      <c r="V152" s="108"/>
      <c r="W152" s="108"/>
      <c r="X152" s="108"/>
      <c r="Y152" s="108"/>
      <c r="Z152" s="44"/>
      <c r="AA152" s="94"/>
      <c r="AB152" s="62"/>
      <c r="AC152" s="94"/>
      <c r="AD152" s="94"/>
      <c r="AE152" s="94"/>
      <c r="AF152" s="94"/>
      <c r="AG152" s="59"/>
      <c r="AH152" s="59"/>
      <c r="AI152" s="59"/>
      <c r="AJ152" s="59"/>
      <c r="AK152" s="59" t="s">
        <v>20</v>
      </c>
      <c r="AL152" s="59"/>
      <c r="AM152" s="59" t="s">
        <v>20</v>
      </c>
      <c r="AN152" s="59" t="s">
        <v>558</v>
      </c>
      <c r="AO152" s="59" t="s">
        <v>558</v>
      </c>
      <c r="AP152" s="94"/>
      <c r="AQ152" s="94"/>
      <c r="AR152" s="94">
        <v>2.89</v>
      </c>
      <c r="AS152" s="94">
        <v>17</v>
      </c>
      <c r="AT152" s="94"/>
      <c r="AU152" s="94"/>
      <c r="AV152" s="94"/>
      <c r="AW152" s="94"/>
      <c r="AX152" s="94"/>
      <c r="AY152" s="94"/>
      <c r="AZ152" s="94"/>
      <c r="BA152" s="94"/>
    </row>
    <row r="153" spans="1:53" ht="72.75" customHeight="1">
      <c r="A153" s="48">
        <v>70</v>
      </c>
      <c r="B153" s="59" t="s">
        <v>55</v>
      </c>
      <c r="C153" s="94" t="s">
        <v>812</v>
      </c>
      <c r="D153" s="94" t="s">
        <v>725</v>
      </c>
      <c r="E153" s="94" t="s">
        <v>916</v>
      </c>
      <c r="F153" s="94" t="s">
        <v>916</v>
      </c>
      <c r="G153" s="59" t="s">
        <v>22</v>
      </c>
      <c r="H153" s="60">
        <v>1988</v>
      </c>
      <c r="I153" s="61">
        <v>5</v>
      </c>
      <c r="J153" s="61">
        <v>60</v>
      </c>
      <c r="K153" s="61">
        <v>160</v>
      </c>
      <c r="L153" s="61">
        <v>1</v>
      </c>
      <c r="M153" s="59" t="s">
        <v>28</v>
      </c>
      <c r="N153" s="59" t="s">
        <v>28</v>
      </c>
      <c r="O153" s="43" t="s">
        <v>30</v>
      </c>
      <c r="P153" s="43" t="s">
        <v>28</v>
      </c>
      <c r="Q153" s="43" t="s">
        <v>642</v>
      </c>
      <c r="R153" s="59"/>
      <c r="S153" s="43" t="s">
        <v>648</v>
      </c>
      <c r="T153" s="43" t="s">
        <v>620</v>
      </c>
      <c r="U153" s="108" t="s">
        <v>949</v>
      </c>
      <c r="V153" s="108" t="s">
        <v>952</v>
      </c>
      <c r="W153" s="108" t="s">
        <v>948</v>
      </c>
      <c r="X153" s="108" t="s">
        <v>916</v>
      </c>
      <c r="Y153" s="108" t="s">
        <v>916</v>
      </c>
      <c r="Z153" s="44">
        <f t="shared" si="4"/>
        <v>3711.6</v>
      </c>
      <c r="AA153" s="94">
        <v>3262.9</v>
      </c>
      <c r="AB153" s="62"/>
      <c r="AC153" s="94">
        <v>448.7</v>
      </c>
      <c r="AD153" s="94">
        <f t="shared" si="3"/>
        <v>448.7</v>
      </c>
      <c r="AE153" s="94">
        <v>652.6</v>
      </c>
      <c r="AF153" s="94">
        <v>2847</v>
      </c>
      <c r="AG153" s="43" t="s">
        <v>449</v>
      </c>
      <c r="AH153" s="59"/>
      <c r="AI153" s="43" t="s">
        <v>11</v>
      </c>
      <c r="AJ153" s="59"/>
      <c r="AK153" s="59" t="s">
        <v>20</v>
      </c>
      <c r="AL153" s="59" t="s">
        <v>20</v>
      </c>
      <c r="AM153" s="59" t="s">
        <v>20</v>
      </c>
      <c r="AN153" s="59" t="s">
        <v>558</v>
      </c>
      <c r="AO153" s="59" t="s">
        <v>558</v>
      </c>
      <c r="AP153" s="94"/>
      <c r="AQ153" s="94"/>
      <c r="AR153" s="94">
        <v>6.38</v>
      </c>
      <c r="AS153" s="94">
        <v>46</v>
      </c>
      <c r="AT153" s="94">
        <v>0.2472</v>
      </c>
      <c r="AU153" s="94">
        <v>296.457</v>
      </c>
      <c r="AV153" s="94">
        <v>7393</v>
      </c>
      <c r="AW153" s="94">
        <v>3715.78</v>
      </c>
      <c r="AX153" s="94"/>
      <c r="AY153" s="94"/>
      <c r="AZ153" s="126" t="s">
        <v>936</v>
      </c>
      <c r="BA153" s="127"/>
    </row>
    <row r="154" spans="1:53" ht="75">
      <c r="A154" s="57">
        <v>71</v>
      </c>
      <c r="B154" s="59" t="s">
        <v>55</v>
      </c>
      <c r="C154" s="94" t="s">
        <v>812</v>
      </c>
      <c r="D154" s="94" t="s">
        <v>726</v>
      </c>
      <c r="E154" s="94" t="s">
        <v>916</v>
      </c>
      <c r="F154" s="94" t="s">
        <v>916</v>
      </c>
      <c r="G154" s="59" t="s">
        <v>22</v>
      </c>
      <c r="H154" s="60">
        <v>1988</v>
      </c>
      <c r="I154" s="61">
        <v>5</v>
      </c>
      <c r="J154" s="61">
        <v>30</v>
      </c>
      <c r="K154" s="61">
        <v>70</v>
      </c>
      <c r="L154" s="61">
        <v>1</v>
      </c>
      <c r="M154" s="59" t="s">
        <v>28</v>
      </c>
      <c r="N154" s="59" t="s">
        <v>28</v>
      </c>
      <c r="O154" s="43" t="s">
        <v>30</v>
      </c>
      <c r="P154" s="43" t="s">
        <v>28</v>
      </c>
      <c r="Q154" s="43" t="s">
        <v>642</v>
      </c>
      <c r="R154" s="59"/>
      <c r="S154" s="43" t="s">
        <v>647</v>
      </c>
      <c r="T154" s="43" t="s">
        <v>620</v>
      </c>
      <c r="U154" s="108" t="s">
        <v>949</v>
      </c>
      <c r="V154" s="108" t="s">
        <v>952</v>
      </c>
      <c r="W154" s="108" t="s">
        <v>948</v>
      </c>
      <c r="X154" s="108" t="s">
        <v>916</v>
      </c>
      <c r="Y154" s="108" t="s">
        <v>916</v>
      </c>
      <c r="Z154" s="44">
        <f t="shared" si="4"/>
        <v>2063.37</v>
      </c>
      <c r="AA154" s="94">
        <v>1377.9</v>
      </c>
      <c r="AB154" s="62">
        <v>508.97</v>
      </c>
      <c r="AC154" s="94">
        <v>176.5</v>
      </c>
      <c r="AD154" s="94">
        <f t="shared" si="3"/>
        <v>176.5</v>
      </c>
      <c r="AE154" s="94">
        <v>275.6</v>
      </c>
      <c r="AF154" s="94">
        <v>4200</v>
      </c>
      <c r="AG154" s="43" t="s">
        <v>449</v>
      </c>
      <c r="AH154" s="59"/>
      <c r="AI154" s="43" t="s">
        <v>11</v>
      </c>
      <c r="AJ154" s="59"/>
      <c r="AK154" s="59" t="s">
        <v>20</v>
      </c>
      <c r="AL154" s="59" t="s">
        <v>20</v>
      </c>
      <c r="AM154" s="59" t="s">
        <v>20</v>
      </c>
      <c r="AN154" s="59" t="s">
        <v>558</v>
      </c>
      <c r="AO154" s="59" t="s">
        <v>558</v>
      </c>
      <c r="AP154" s="94"/>
      <c r="AQ154" s="94"/>
      <c r="AR154" s="94">
        <v>6.38</v>
      </c>
      <c r="AS154" s="94">
        <v>28</v>
      </c>
      <c r="AT154" s="94">
        <v>0.2472</v>
      </c>
      <c r="AU154" s="94"/>
      <c r="AV154" s="94">
        <v>4956</v>
      </c>
      <c r="AW154" s="94">
        <v>1555.11</v>
      </c>
      <c r="AX154" s="94"/>
      <c r="AY154" s="94"/>
      <c r="AZ154" s="126" t="s">
        <v>936</v>
      </c>
      <c r="BA154" s="127"/>
    </row>
    <row r="155" spans="1:53" ht="45">
      <c r="A155" s="48">
        <v>72</v>
      </c>
      <c r="B155" s="59" t="s">
        <v>55</v>
      </c>
      <c r="C155" s="94" t="s">
        <v>812</v>
      </c>
      <c r="D155" s="94" t="s">
        <v>727</v>
      </c>
      <c r="E155" s="94" t="s">
        <v>916</v>
      </c>
      <c r="F155" s="94" t="s">
        <v>916</v>
      </c>
      <c r="G155" s="59" t="s">
        <v>22</v>
      </c>
      <c r="H155" s="60">
        <v>1955</v>
      </c>
      <c r="I155" s="61">
        <v>2</v>
      </c>
      <c r="J155" s="61">
        <v>12</v>
      </c>
      <c r="K155" s="61">
        <v>26</v>
      </c>
      <c r="L155" s="61">
        <v>1</v>
      </c>
      <c r="M155" s="59" t="s">
        <v>28</v>
      </c>
      <c r="N155" s="59" t="s">
        <v>28</v>
      </c>
      <c r="O155" s="43" t="s">
        <v>30</v>
      </c>
      <c r="P155" s="43" t="s">
        <v>28</v>
      </c>
      <c r="Q155" s="43" t="s">
        <v>642</v>
      </c>
      <c r="R155" s="59"/>
      <c r="S155" s="43" t="s">
        <v>647</v>
      </c>
      <c r="T155" s="43" t="s">
        <v>618</v>
      </c>
      <c r="U155" s="108" t="s">
        <v>942</v>
      </c>
      <c r="V155" s="108" t="s">
        <v>938</v>
      </c>
      <c r="W155" s="108"/>
      <c r="X155" s="108" t="s">
        <v>916</v>
      </c>
      <c r="Y155" s="108" t="s">
        <v>916</v>
      </c>
      <c r="Z155" s="44">
        <f t="shared" si="4"/>
        <v>838</v>
      </c>
      <c r="AA155" s="94">
        <v>710.2</v>
      </c>
      <c r="AB155" s="62">
        <v>46</v>
      </c>
      <c r="AC155" s="94">
        <v>81.8</v>
      </c>
      <c r="AD155" s="94">
        <f aca="true" t="shared" si="5" ref="AD155:AD221">SUM(AC155)</f>
        <v>81.8</v>
      </c>
      <c r="AE155" s="94" t="s">
        <v>916</v>
      </c>
      <c r="AF155" s="94">
        <v>2684</v>
      </c>
      <c r="AG155" s="59" t="s">
        <v>558</v>
      </c>
      <c r="AH155" s="59"/>
      <c r="AI155" s="43" t="s">
        <v>11</v>
      </c>
      <c r="AJ155" s="59"/>
      <c r="AK155" s="59" t="s">
        <v>20</v>
      </c>
      <c r="AL155" s="59" t="s">
        <v>20</v>
      </c>
      <c r="AM155" s="59" t="s">
        <v>20</v>
      </c>
      <c r="AN155" s="59" t="s">
        <v>558</v>
      </c>
      <c r="AO155" s="59" t="s">
        <v>558</v>
      </c>
      <c r="AP155" s="94"/>
      <c r="AQ155" s="94"/>
      <c r="AR155" s="94">
        <v>6.38</v>
      </c>
      <c r="AS155" s="94">
        <v>15</v>
      </c>
      <c r="AT155" s="94">
        <v>0.2472</v>
      </c>
      <c r="AU155" s="94"/>
      <c r="AV155" s="94"/>
      <c r="AW155" s="94">
        <v>529.01</v>
      </c>
      <c r="AX155" s="94"/>
      <c r="AY155" s="94"/>
      <c r="AZ155" s="126" t="s">
        <v>936</v>
      </c>
      <c r="BA155" s="127"/>
    </row>
    <row r="156" spans="1:53" ht="45">
      <c r="A156" s="57">
        <v>73</v>
      </c>
      <c r="B156" s="59" t="s">
        <v>55</v>
      </c>
      <c r="C156" s="94" t="s">
        <v>812</v>
      </c>
      <c r="D156" s="94" t="s">
        <v>728</v>
      </c>
      <c r="E156" s="94" t="s">
        <v>916</v>
      </c>
      <c r="F156" s="94" t="s">
        <v>916</v>
      </c>
      <c r="G156" s="59" t="s">
        <v>22</v>
      </c>
      <c r="H156" s="60">
        <v>1955</v>
      </c>
      <c r="I156" s="61">
        <v>2</v>
      </c>
      <c r="J156" s="61">
        <v>12</v>
      </c>
      <c r="K156" s="61">
        <v>24</v>
      </c>
      <c r="L156" s="61">
        <v>1</v>
      </c>
      <c r="M156" s="59" t="s">
        <v>28</v>
      </c>
      <c r="N156" s="59" t="s">
        <v>28</v>
      </c>
      <c r="O156" s="43" t="s">
        <v>30</v>
      </c>
      <c r="P156" s="43" t="s">
        <v>28</v>
      </c>
      <c r="Q156" s="43" t="s">
        <v>642</v>
      </c>
      <c r="R156" s="59"/>
      <c r="S156" s="43" t="s">
        <v>647</v>
      </c>
      <c r="T156" s="43" t="s">
        <v>618</v>
      </c>
      <c r="U156" s="108" t="s">
        <v>942</v>
      </c>
      <c r="V156" s="108" t="s">
        <v>938</v>
      </c>
      <c r="W156" s="108"/>
      <c r="X156" s="108" t="s">
        <v>916</v>
      </c>
      <c r="Y156" s="108" t="s">
        <v>916</v>
      </c>
      <c r="Z156" s="44">
        <f t="shared" si="4"/>
        <v>619.7</v>
      </c>
      <c r="AA156" s="94">
        <v>575</v>
      </c>
      <c r="AB156" s="62"/>
      <c r="AC156" s="94">
        <v>44.7</v>
      </c>
      <c r="AD156" s="94">
        <f t="shared" si="5"/>
        <v>44.7</v>
      </c>
      <c r="AE156" s="94" t="s">
        <v>916</v>
      </c>
      <c r="AF156" s="94">
        <v>2619</v>
      </c>
      <c r="AG156" s="59" t="s">
        <v>558</v>
      </c>
      <c r="AH156" s="59"/>
      <c r="AI156" s="43" t="s">
        <v>11</v>
      </c>
      <c r="AJ156" s="59"/>
      <c r="AK156" s="59" t="s">
        <v>20</v>
      </c>
      <c r="AL156" s="59" t="s">
        <v>20</v>
      </c>
      <c r="AM156" s="59" t="s">
        <v>20</v>
      </c>
      <c r="AN156" s="59" t="s">
        <v>558</v>
      </c>
      <c r="AO156" s="59" t="s">
        <v>558</v>
      </c>
      <c r="AP156" s="94"/>
      <c r="AQ156" s="94"/>
      <c r="AR156" s="94">
        <v>6.38</v>
      </c>
      <c r="AS156" s="94">
        <v>13</v>
      </c>
      <c r="AT156" s="94">
        <v>0.2472</v>
      </c>
      <c r="AU156" s="94"/>
      <c r="AV156" s="94"/>
      <c r="AW156" s="94">
        <v>375</v>
      </c>
      <c r="AX156" s="94"/>
      <c r="AY156" s="94"/>
      <c r="AZ156" s="126" t="s">
        <v>936</v>
      </c>
      <c r="BA156" s="127"/>
    </row>
    <row r="157" spans="1:53" ht="41.25" customHeight="1">
      <c r="A157" s="48">
        <v>74</v>
      </c>
      <c r="B157" s="59" t="s">
        <v>55</v>
      </c>
      <c r="C157" s="94" t="s">
        <v>812</v>
      </c>
      <c r="D157" s="94" t="s">
        <v>729</v>
      </c>
      <c r="E157" s="94" t="s">
        <v>916</v>
      </c>
      <c r="F157" s="94" t="s">
        <v>916</v>
      </c>
      <c r="G157" s="59" t="s">
        <v>22</v>
      </c>
      <c r="H157" s="60">
        <v>1956</v>
      </c>
      <c r="I157" s="61">
        <v>2</v>
      </c>
      <c r="J157" s="61">
        <v>12</v>
      </c>
      <c r="K157" s="61">
        <v>35</v>
      </c>
      <c r="L157" s="61">
        <v>1</v>
      </c>
      <c r="M157" s="59" t="s">
        <v>28</v>
      </c>
      <c r="N157" s="59" t="s">
        <v>28</v>
      </c>
      <c r="O157" s="43" t="s">
        <v>30</v>
      </c>
      <c r="P157" s="43" t="s">
        <v>28</v>
      </c>
      <c r="Q157" s="43" t="s">
        <v>642</v>
      </c>
      <c r="R157" s="59"/>
      <c r="S157" s="43" t="s">
        <v>647</v>
      </c>
      <c r="T157" s="43" t="s">
        <v>618</v>
      </c>
      <c r="U157" s="108" t="s">
        <v>942</v>
      </c>
      <c r="V157" s="108" t="s">
        <v>938</v>
      </c>
      <c r="W157" s="108" t="s">
        <v>939</v>
      </c>
      <c r="X157" s="108" t="s">
        <v>916</v>
      </c>
      <c r="Y157" s="108" t="s">
        <v>916</v>
      </c>
      <c r="Z157" s="44">
        <f t="shared" si="4"/>
        <v>863.9</v>
      </c>
      <c r="AA157" s="94">
        <v>781.9</v>
      </c>
      <c r="AB157" s="62"/>
      <c r="AC157" s="94">
        <v>82</v>
      </c>
      <c r="AD157" s="94">
        <f t="shared" si="5"/>
        <v>82</v>
      </c>
      <c r="AE157" s="94" t="s">
        <v>916</v>
      </c>
      <c r="AF157" s="94">
        <v>2180</v>
      </c>
      <c r="AG157" s="59" t="s">
        <v>558</v>
      </c>
      <c r="AH157" s="59"/>
      <c r="AI157" s="43" t="s">
        <v>11</v>
      </c>
      <c r="AJ157" s="59"/>
      <c r="AK157" s="59" t="s">
        <v>20</v>
      </c>
      <c r="AL157" s="59" t="s">
        <v>20</v>
      </c>
      <c r="AM157" s="59" t="s">
        <v>20</v>
      </c>
      <c r="AN157" s="59" t="s">
        <v>558</v>
      </c>
      <c r="AO157" s="59" t="s">
        <v>558</v>
      </c>
      <c r="AP157" s="94"/>
      <c r="AQ157" s="94"/>
      <c r="AR157" s="94">
        <v>6.38</v>
      </c>
      <c r="AS157" s="94">
        <v>24</v>
      </c>
      <c r="AT157" s="94">
        <v>0.2472</v>
      </c>
      <c r="AU157" s="94"/>
      <c r="AV157" s="94"/>
      <c r="AW157" s="94">
        <v>407.58</v>
      </c>
      <c r="AX157" s="94"/>
      <c r="AY157" s="94"/>
      <c r="AZ157" s="126" t="s">
        <v>936</v>
      </c>
      <c r="BA157" s="127"/>
    </row>
    <row r="158" spans="1:53" ht="45">
      <c r="A158" s="57">
        <v>75</v>
      </c>
      <c r="B158" s="59" t="s">
        <v>55</v>
      </c>
      <c r="C158" s="94" t="s">
        <v>812</v>
      </c>
      <c r="D158" s="94" t="s">
        <v>730</v>
      </c>
      <c r="E158" s="94"/>
      <c r="F158" s="94"/>
      <c r="G158" s="59" t="s">
        <v>22</v>
      </c>
      <c r="H158" s="60">
        <v>1956</v>
      </c>
      <c r="I158" s="61">
        <v>2</v>
      </c>
      <c r="J158" s="61">
        <v>12</v>
      </c>
      <c r="K158" s="61">
        <v>27</v>
      </c>
      <c r="L158" s="61">
        <v>1</v>
      </c>
      <c r="M158" s="59" t="s">
        <v>28</v>
      </c>
      <c r="N158" s="59" t="s">
        <v>28</v>
      </c>
      <c r="O158" s="43" t="s">
        <v>30</v>
      </c>
      <c r="P158" s="43" t="s">
        <v>28</v>
      </c>
      <c r="Q158" s="43" t="s">
        <v>642</v>
      </c>
      <c r="R158" s="59"/>
      <c r="S158" s="43" t="s">
        <v>647</v>
      </c>
      <c r="T158" s="43" t="s">
        <v>618</v>
      </c>
      <c r="U158" s="108" t="s">
        <v>947</v>
      </c>
      <c r="V158" s="108" t="s">
        <v>938</v>
      </c>
      <c r="W158" s="108" t="s">
        <v>939</v>
      </c>
      <c r="X158" s="108" t="s">
        <v>916</v>
      </c>
      <c r="Y158" s="108" t="s">
        <v>916</v>
      </c>
      <c r="Z158" s="44">
        <f t="shared" si="4"/>
        <v>604.5</v>
      </c>
      <c r="AA158" s="94">
        <v>560.6</v>
      </c>
      <c r="AB158" s="62"/>
      <c r="AC158" s="94">
        <v>43.9</v>
      </c>
      <c r="AD158" s="94">
        <f t="shared" si="5"/>
        <v>43.9</v>
      </c>
      <c r="AE158" s="94" t="s">
        <v>916</v>
      </c>
      <c r="AF158" s="94">
        <v>2593</v>
      </c>
      <c r="AG158" s="59" t="s">
        <v>558</v>
      </c>
      <c r="AH158" s="59"/>
      <c r="AI158" s="43" t="s">
        <v>11</v>
      </c>
      <c r="AJ158" s="59"/>
      <c r="AK158" s="59" t="s">
        <v>20</v>
      </c>
      <c r="AL158" s="59" t="s">
        <v>20</v>
      </c>
      <c r="AM158" s="59" t="s">
        <v>20</v>
      </c>
      <c r="AN158" s="59" t="s">
        <v>558</v>
      </c>
      <c r="AO158" s="59" t="s">
        <v>558</v>
      </c>
      <c r="AP158" s="94"/>
      <c r="AQ158" s="94"/>
      <c r="AR158" s="94">
        <v>6.38</v>
      </c>
      <c r="AS158" s="94">
        <v>13</v>
      </c>
      <c r="AT158" s="94">
        <v>0.2472</v>
      </c>
      <c r="AU158" s="94"/>
      <c r="AV158" s="94"/>
      <c r="AW158" s="94">
        <v>274.3</v>
      </c>
      <c r="AX158" s="94"/>
      <c r="AY158" s="94"/>
      <c r="AZ158" s="126" t="s">
        <v>936</v>
      </c>
      <c r="BA158" s="127"/>
    </row>
    <row r="159" spans="1:53" ht="15.75">
      <c r="A159" s="57"/>
      <c r="B159" s="59"/>
      <c r="C159" s="94"/>
      <c r="D159" s="94"/>
      <c r="E159" s="94"/>
      <c r="F159" s="94"/>
      <c r="G159" s="59"/>
      <c r="H159" s="60"/>
      <c r="I159" s="61"/>
      <c r="J159" s="61"/>
      <c r="K159" s="61"/>
      <c r="L159" s="61"/>
      <c r="M159" s="59"/>
      <c r="N159" s="59"/>
      <c r="O159" s="43"/>
      <c r="P159" s="43"/>
      <c r="Q159" s="43"/>
      <c r="R159" s="59"/>
      <c r="S159" s="43"/>
      <c r="T159" s="43"/>
      <c r="U159" s="108"/>
      <c r="V159" s="108"/>
      <c r="W159" s="108"/>
      <c r="X159" s="108"/>
      <c r="Y159" s="108"/>
      <c r="Z159" s="44"/>
      <c r="AA159" s="94"/>
      <c r="AB159" s="62"/>
      <c r="AC159" s="94"/>
      <c r="AD159" s="94"/>
      <c r="AE159" s="94"/>
      <c r="AF159" s="94"/>
      <c r="AG159" s="59"/>
      <c r="AH159" s="59"/>
      <c r="AI159" s="43" t="s">
        <v>13</v>
      </c>
      <c r="AJ159" s="59"/>
      <c r="AK159" s="59" t="s">
        <v>20</v>
      </c>
      <c r="AL159" s="59" t="s">
        <v>20</v>
      </c>
      <c r="AM159" s="59" t="s">
        <v>20</v>
      </c>
      <c r="AN159" s="59" t="s">
        <v>558</v>
      </c>
      <c r="AO159" s="59" t="s">
        <v>558</v>
      </c>
      <c r="AP159" s="94"/>
      <c r="AQ159" s="94"/>
      <c r="AR159" s="94">
        <v>4.41</v>
      </c>
      <c r="AS159" s="94">
        <v>9</v>
      </c>
      <c r="AT159" s="94"/>
      <c r="AU159" s="94"/>
      <c r="AV159" s="94"/>
      <c r="AW159" s="94"/>
      <c r="AX159" s="94"/>
      <c r="AY159" s="94"/>
      <c r="AZ159" s="94"/>
      <c r="BA159" s="94"/>
    </row>
    <row r="160" spans="1:53" ht="45">
      <c r="A160" s="48">
        <v>76</v>
      </c>
      <c r="B160" s="59" t="s">
        <v>55</v>
      </c>
      <c r="C160" s="94" t="s">
        <v>812</v>
      </c>
      <c r="D160" s="94" t="s">
        <v>731</v>
      </c>
      <c r="E160" s="94" t="s">
        <v>916</v>
      </c>
      <c r="F160" s="94" t="s">
        <v>916</v>
      </c>
      <c r="G160" s="59" t="s">
        <v>22</v>
      </c>
      <c r="H160" s="60">
        <v>1957</v>
      </c>
      <c r="I160" s="61">
        <v>2</v>
      </c>
      <c r="J160" s="61">
        <v>21</v>
      </c>
      <c r="K160" s="61">
        <v>33</v>
      </c>
      <c r="L160" s="61">
        <v>1</v>
      </c>
      <c r="M160" s="59" t="s">
        <v>28</v>
      </c>
      <c r="N160" s="59" t="s">
        <v>28</v>
      </c>
      <c r="O160" s="43" t="s">
        <v>30</v>
      </c>
      <c r="P160" s="43" t="s">
        <v>28</v>
      </c>
      <c r="Q160" s="43" t="s">
        <v>642</v>
      </c>
      <c r="R160" s="59"/>
      <c r="S160" s="43" t="s">
        <v>647</v>
      </c>
      <c r="T160" s="43" t="s">
        <v>618</v>
      </c>
      <c r="U160" s="108" t="s">
        <v>942</v>
      </c>
      <c r="V160" s="108" t="s">
        <v>938</v>
      </c>
      <c r="W160" s="108" t="s">
        <v>939</v>
      </c>
      <c r="X160" s="108" t="s">
        <v>916</v>
      </c>
      <c r="Y160" s="108" t="s">
        <v>916</v>
      </c>
      <c r="Z160" s="44">
        <f t="shared" si="4"/>
        <v>1074.4</v>
      </c>
      <c r="AA160" s="94">
        <v>997.6</v>
      </c>
      <c r="AB160" s="62"/>
      <c r="AC160" s="94">
        <v>76.8</v>
      </c>
      <c r="AD160" s="94">
        <f t="shared" si="5"/>
        <v>76.8</v>
      </c>
      <c r="AE160" s="94">
        <v>498.8</v>
      </c>
      <c r="AF160" s="94">
        <v>2685</v>
      </c>
      <c r="AG160" s="59" t="s">
        <v>558</v>
      </c>
      <c r="AH160" s="59"/>
      <c r="AI160" s="43" t="s">
        <v>11</v>
      </c>
      <c r="AJ160" s="59"/>
      <c r="AK160" s="59" t="s">
        <v>20</v>
      </c>
      <c r="AL160" s="59" t="s">
        <v>20</v>
      </c>
      <c r="AM160" s="59" t="s">
        <v>20</v>
      </c>
      <c r="AN160" s="59" t="s">
        <v>558</v>
      </c>
      <c r="AO160" s="59" t="s">
        <v>558</v>
      </c>
      <c r="AP160" s="94"/>
      <c r="AQ160" s="94"/>
      <c r="AR160" s="94">
        <v>6.38</v>
      </c>
      <c r="AS160" s="94">
        <v>24</v>
      </c>
      <c r="AT160" s="94">
        <v>0.2472</v>
      </c>
      <c r="AU160" s="94"/>
      <c r="AV160" s="94"/>
      <c r="AW160" s="94">
        <v>348.84</v>
      </c>
      <c r="AX160" s="94"/>
      <c r="AY160" s="94"/>
      <c r="AZ160" s="126" t="s">
        <v>936</v>
      </c>
      <c r="BA160" s="127"/>
    </row>
    <row r="161" spans="1:53" ht="45">
      <c r="A161" s="57">
        <v>77</v>
      </c>
      <c r="B161" s="59" t="s">
        <v>55</v>
      </c>
      <c r="C161" s="94" t="s">
        <v>812</v>
      </c>
      <c r="D161" s="94" t="s">
        <v>732</v>
      </c>
      <c r="E161" s="94" t="s">
        <v>916</v>
      </c>
      <c r="F161" s="94" t="s">
        <v>916</v>
      </c>
      <c r="G161" s="59" t="s">
        <v>22</v>
      </c>
      <c r="H161" s="60">
        <v>1959</v>
      </c>
      <c r="I161" s="61">
        <v>2</v>
      </c>
      <c r="J161" s="61">
        <v>8</v>
      </c>
      <c r="K161" s="61">
        <v>8</v>
      </c>
      <c r="L161" s="61">
        <v>1</v>
      </c>
      <c r="M161" s="59" t="s">
        <v>28</v>
      </c>
      <c r="N161" s="59" t="s">
        <v>28</v>
      </c>
      <c r="O161" s="43" t="s">
        <v>30</v>
      </c>
      <c r="P161" s="43" t="s">
        <v>28</v>
      </c>
      <c r="Q161" s="43" t="s">
        <v>642</v>
      </c>
      <c r="R161" s="59"/>
      <c r="S161" s="43" t="s">
        <v>647</v>
      </c>
      <c r="T161" s="43" t="s">
        <v>618</v>
      </c>
      <c r="U161" s="108" t="s">
        <v>942</v>
      </c>
      <c r="V161" s="108" t="s">
        <v>938</v>
      </c>
      <c r="W161" s="108" t="s">
        <v>939</v>
      </c>
      <c r="X161" s="108" t="s">
        <v>916</v>
      </c>
      <c r="Y161" s="108" t="s">
        <v>916</v>
      </c>
      <c r="Z161" s="44">
        <f t="shared" si="4"/>
        <v>299.7</v>
      </c>
      <c r="AA161" s="94">
        <v>276.3</v>
      </c>
      <c r="AB161" s="62"/>
      <c r="AC161" s="94">
        <v>23.4</v>
      </c>
      <c r="AD161" s="94">
        <f t="shared" si="5"/>
        <v>23.4</v>
      </c>
      <c r="AE161" s="94" t="s">
        <v>916</v>
      </c>
      <c r="AF161" s="94">
        <v>1012</v>
      </c>
      <c r="AG161" s="59" t="s">
        <v>558</v>
      </c>
      <c r="AH161" s="59"/>
      <c r="AI161" s="43" t="s">
        <v>11</v>
      </c>
      <c r="AJ161" s="59"/>
      <c r="AK161" s="59" t="s">
        <v>20</v>
      </c>
      <c r="AL161" s="59" t="s">
        <v>20</v>
      </c>
      <c r="AM161" s="59" t="s">
        <v>20</v>
      </c>
      <c r="AN161" s="59" t="s">
        <v>558</v>
      </c>
      <c r="AO161" s="59" t="s">
        <v>558</v>
      </c>
      <c r="AP161" s="94"/>
      <c r="AQ161" s="94"/>
      <c r="AR161" s="94">
        <v>6.38</v>
      </c>
      <c r="AS161" s="94">
        <v>4</v>
      </c>
      <c r="AT161" s="94">
        <v>0.2472</v>
      </c>
      <c r="AU161" s="94"/>
      <c r="AV161" s="94"/>
      <c r="AW161" s="94">
        <v>203.73</v>
      </c>
      <c r="AX161" s="94"/>
      <c r="AY161" s="94"/>
      <c r="AZ161" s="126" t="s">
        <v>936</v>
      </c>
      <c r="BA161" s="127"/>
    </row>
    <row r="162" spans="1:53" ht="42.75" customHeight="1">
      <c r="A162" s="48">
        <v>78</v>
      </c>
      <c r="B162" s="59" t="s">
        <v>55</v>
      </c>
      <c r="C162" s="94" t="s">
        <v>812</v>
      </c>
      <c r="D162" s="94" t="s">
        <v>733</v>
      </c>
      <c r="E162" s="94" t="s">
        <v>916</v>
      </c>
      <c r="F162" s="94" t="s">
        <v>916</v>
      </c>
      <c r="G162" s="59" t="s">
        <v>22</v>
      </c>
      <c r="H162" s="60">
        <v>1951</v>
      </c>
      <c r="I162" s="61">
        <v>2</v>
      </c>
      <c r="J162" s="61">
        <v>16</v>
      </c>
      <c r="K162" s="61">
        <v>24</v>
      </c>
      <c r="L162" s="61">
        <v>1</v>
      </c>
      <c r="M162" s="59" t="s">
        <v>28</v>
      </c>
      <c r="N162" s="59" t="s">
        <v>28</v>
      </c>
      <c r="O162" s="43" t="s">
        <v>30</v>
      </c>
      <c r="P162" s="43" t="s">
        <v>28</v>
      </c>
      <c r="Q162" s="43" t="s">
        <v>642</v>
      </c>
      <c r="R162" s="59"/>
      <c r="S162" s="43" t="s">
        <v>647</v>
      </c>
      <c r="T162" s="43" t="s">
        <v>618</v>
      </c>
      <c r="U162" s="108" t="s">
        <v>942</v>
      </c>
      <c r="V162" s="108" t="s">
        <v>938</v>
      </c>
      <c r="W162" s="108" t="s">
        <v>939</v>
      </c>
      <c r="X162" s="108" t="s">
        <v>916</v>
      </c>
      <c r="Y162" s="108" t="s">
        <v>916</v>
      </c>
      <c r="Z162" s="44">
        <f t="shared" si="4"/>
        <v>615.4</v>
      </c>
      <c r="AA162" s="94">
        <v>573.6</v>
      </c>
      <c r="AB162" s="62"/>
      <c r="AC162" s="94">
        <v>41.8</v>
      </c>
      <c r="AD162" s="94">
        <f t="shared" si="5"/>
        <v>41.8</v>
      </c>
      <c r="AE162" s="94" t="s">
        <v>916</v>
      </c>
      <c r="AF162" s="94">
        <v>1294</v>
      </c>
      <c r="AG162" s="59" t="s">
        <v>558</v>
      </c>
      <c r="AH162" s="59"/>
      <c r="AI162" s="43" t="s">
        <v>11</v>
      </c>
      <c r="AJ162" s="59"/>
      <c r="AK162" s="59" t="s">
        <v>20</v>
      </c>
      <c r="AL162" s="59" t="s">
        <v>20</v>
      </c>
      <c r="AM162" s="59" t="s">
        <v>20</v>
      </c>
      <c r="AN162" s="59" t="s">
        <v>558</v>
      </c>
      <c r="AO162" s="59" t="s">
        <v>558</v>
      </c>
      <c r="AP162" s="94"/>
      <c r="AQ162" s="94"/>
      <c r="AR162" s="94">
        <v>6.38</v>
      </c>
      <c r="AS162" s="94">
        <v>16</v>
      </c>
      <c r="AT162" s="94">
        <v>0.2472</v>
      </c>
      <c r="AU162" s="94"/>
      <c r="AV162" s="94"/>
      <c r="AW162" s="94">
        <v>382.1</v>
      </c>
      <c r="AX162" s="94"/>
      <c r="AY162" s="94"/>
      <c r="AZ162" s="126" t="s">
        <v>936</v>
      </c>
      <c r="BA162" s="127"/>
    </row>
    <row r="163" spans="1:53" ht="45">
      <c r="A163" s="57">
        <v>79</v>
      </c>
      <c r="B163" s="59" t="s">
        <v>55</v>
      </c>
      <c r="C163" s="94" t="s">
        <v>812</v>
      </c>
      <c r="D163" s="94" t="s">
        <v>734</v>
      </c>
      <c r="E163" s="94" t="s">
        <v>916</v>
      </c>
      <c r="F163" s="94" t="s">
        <v>916</v>
      </c>
      <c r="G163" s="59" t="s">
        <v>22</v>
      </c>
      <c r="H163" s="60">
        <v>1961</v>
      </c>
      <c r="I163" s="61">
        <v>2</v>
      </c>
      <c r="J163" s="61">
        <v>8</v>
      </c>
      <c r="K163" s="61">
        <v>11</v>
      </c>
      <c r="L163" s="61">
        <v>1</v>
      </c>
      <c r="M163" s="59" t="s">
        <v>28</v>
      </c>
      <c r="N163" s="59" t="s">
        <v>28</v>
      </c>
      <c r="O163" s="43" t="s">
        <v>30</v>
      </c>
      <c r="P163" s="43" t="s">
        <v>28</v>
      </c>
      <c r="Q163" s="43" t="s">
        <v>642</v>
      </c>
      <c r="R163" s="59"/>
      <c r="S163" s="43" t="s">
        <v>647</v>
      </c>
      <c r="T163" s="43" t="s">
        <v>618</v>
      </c>
      <c r="U163" s="108" t="s">
        <v>942</v>
      </c>
      <c r="V163" s="108" t="s">
        <v>938</v>
      </c>
      <c r="W163" s="108" t="s">
        <v>939</v>
      </c>
      <c r="X163" s="108" t="s">
        <v>916</v>
      </c>
      <c r="Y163" s="108" t="s">
        <v>916</v>
      </c>
      <c r="Z163" s="44">
        <f t="shared" si="4"/>
        <v>305.40000000000003</v>
      </c>
      <c r="AA163" s="94">
        <v>283.3</v>
      </c>
      <c r="AB163" s="62"/>
      <c r="AC163" s="94">
        <v>22.1</v>
      </c>
      <c r="AD163" s="94">
        <f t="shared" si="5"/>
        <v>22.1</v>
      </c>
      <c r="AE163" s="94" t="s">
        <v>916</v>
      </c>
      <c r="AF163" s="94">
        <v>636</v>
      </c>
      <c r="AG163" s="59" t="s">
        <v>558</v>
      </c>
      <c r="AH163" s="59"/>
      <c r="AI163" s="43" t="s">
        <v>11</v>
      </c>
      <c r="AJ163" s="59"/>
      <c r="AK163" s="59" t="s">
        <v>20</v>
      </c>
      <c r="AL163" s="59" t="s">
        <v>20</v>
      </c>
      <c r="AM163" s="59" t="s">
        <v>20</v>
      </c>
      <c r="AN163" s="59" t="s">
        <v>558</v>
      </c>
      <c r="AO163" s="59" t="s">
        <v>558</v>
      </c>
      <c r="AP163" s="94"/>
      <c r="AQ163" s="94"/>
      <c r="AR163" s="94">
        <v>6.38</v>
      </c>
      <c r="AS163" s="94">
        <v>6</v>
      </c>
      <c r="AT163" s="94">
        <v>0.2472</v>
      </c>
      <c r="AU163" s="94"/>
      <c r="AV163" s="94"/>
      <c r="AW163" s="94">
        <v>186.27</v>
      </c>
      <c r="AX163" s="94"/>
      <c r="AY163" s="94"/>
      <c r="AZ163" s="126" t="s">
        <v>936</v>
      </c>
      <c r="BA163" s="127"/>
    </row>
    <row r="164" spans="1:53" ht="45">
      <c r="A164" s="48">
        <v>80</v>
      </c>
      <c r="B164" s="59" t="s">
        <v>55</v>
      </c>
      <c r="C164" s="94" t="s">
        <v>812</v>
      </c>
      <c r="D164" s="94" t="s">
        <v>735</v>
      </c>
      <c r="E164" s="94" t="s">
        <v>916</v>
      </c>
      <c r="F164" s="94" t="s">
        <v>916</v>
      </c>
      <c r="G164" s="59" t="s">
        <v>22</v>
      </c>
      <c r="H164" s="60">
        <v>1961</v>
      </c>
      <c r="I164" s="61">
        <v>2</v>
      </c>
      <c r="J164" s="61">
        <v>16</v>
      </c>
      <c r="K164" s="61">
        <v>21</v>
      </c>
      <c r="L164" s="61">
        <v>1</v>
      </c>
      <c r="M164" s="59" t="s">
        <v>28</v>
      </c>
      <c r="N164" s="59" t="s">
        <v>28</v>
      </c>
      <c r="O164" s="43" t="s">
        <v>30</v>
      </c>
      <c r="P164" s="43" t="s">
        <v>28</v>
      </c>
      <c r="Q164" s="43" t="s">
        <v>642</v>
      </c>
      <c r="R164" s="59"/>
      <c r="S164" s="43" t="s">
        <v>647</v>
      </c>
      <c r="T164" s="43" t="s">
        <v>618</v>
      </c>
      <c r="U164" s="108" t="s">
        <v>942</v>
      </c>
      <c r="V164" s="108" t="s">
        <v>938</v>
      </c>
      <c r="W164" s="108" t="s">
        <v>939</v>
      </c>
      <c r="X164" s="108" t="s">
        <v>916</v>
      </c>
      <c r="Y164" s="108" t="s">
        <v>916</v>
      </c>
      <c r="Z164" s="44">
        <f t="shared" si="4"/>
        <v>608.3000000000001</v>
      </c>
      <c r="AA164" s="94">
        <v>564.1</v>
      </c>
      <c r="AB164" s="62"/>
      <c r="AC164" s="94">
        <v>44.2</v>
      </c>
      <c r="AD164" s="94">
        <f t="shared" si="5"/>
        <v>44.2</v>
      </c>
      <c r="AE164" s="94" t="s">
        <v>916</v>
      </c>
      <c r="AF164" s="94">
        <v>1123</v>
      </c>
      <c r="AG164" s="59" t="s">
        <v>558</v>
      </c>
      <c r="AH164" s="59"/>
      <c r="AI164" s="43" t="s">
        <v>11</v>
      </c>
      <c r="AJ164" s="59"/>
      <c r="AK164" s="59" t="s">
        <v>20</v>
      </c>
      <c r="AL164" s="59" t="s">
        <v>20</v>
      </c>
      <c r="AM164" s="59" t="s">
        <v>20</v>
      </c>
      <c r="AN164" s="59" t="s">
        <v>558</v>
      </c>
      <c r="AO164" s="59" t="s">
        <v>558</v>
      </c>
      <c r="AP164" s="94"/>
      <c r="AQ164" s="94"/>
      <c r="AR164" s="94">
        <v>6.38</v>
      </c>
      <c r="AS164" s="94">
        <v>18</v>
      </c>
      <c r="AT164" s="94">
        <v>0.2472</v>
      </c>
      <c r="AU164" s="94"/>
      <c r="AV164" s="94"/>
      <c r="AW164" s="94">
        <v>50.7</v>
      </c>
      <c r="AX164" s="94"/>
      <c r="AY164" s="94"/>
      <c r="AZ164" s="126" t="s">
        <v>936</v>
      </c>
      <c r="BA164" s="127"/>
    </row>
    <row r="165" spans="1:53" ht="45">
      <c r="A165" s="57">
        <v>81</v>
      </c>
      <c r="B165" s="59" t="s">
        <v>55</v>
      </c>
      <c r="C165" s="94" t="s">
        <v>812</v>
      </c>
      <c r="D165" s="94" t="s">
        <v>736</v>
      </c>
      <c r="E165" s="94" t="s">
        <v>916</v>
      </c>
      <c r="F165" s="94" t="s">
        <v>916</v>
      </c>
      <c r="G165" s="59" t="s">
        <v>22</v>
      </c>
      <c r="H165" s="60">
        <v>1962</v>
      </c>
      <c r="I165" s="61">
        <v>3</v>
      </c>
      <c r="J165" s="61">
        <v>32</v>
      </c>
      <c r="K165" s="61">
        <v>60</v>
      </c>
      <c r="L165" s="61">
        <v>1</v>
      </c>
      <c r="M165" s="59" t="s">
        <v>28</v>
      </c>
      <c r="N165" s="59" t="s">
        <v>28</v>
      </c>
      <c r="O165" s="43" t="s">
        <v>30</v>
      </c>
      <c r="P165" s="43" t="s">
        <v>28</v>
      </c>
      <c r="Q165" s="43" t="s">
        <v>642</v>
      </c>
      <c r="R165" s="59"/>
      <c r="S165" s="43" t="s">
        <v>647</v>
      </c>
      <c r="T165" s="43" t="s">
        <v>618</v>
      </c>
      <c r="U165" s="108" t="s">
        <v>947</v>
      </c>
      <c r="V165" s="108" t="s">
        <v>952</v>
      </c>
      <c r="W165" s="108" t="s">
        <v>944</v>
      </c>
      <c r="X165" s="108" t="s">
        <v>916</v>
      </c>
      <c r="Y165" s="108" t="s">
        <v>916</v>
      </c>
      <c r="Z165" s="44">
        <f t="shared" si="4"/>
        <v>1608</v>
      </c>
      <c r="AA165" s="94">
        <v>1388.5</v>
      </c>
      <c r="AB165" s="62">
        <v>113.6</v>
      </c>
      <c r="AC165" s="94">
        <v>105.9</v>
      </c>
      <c r="AD165" s="94">
        <f t="shared" si="5"/>
        <v>105.9</v>
      </c>
      <c r="AE165" s="94" t="s">
        <v>916</v>
      </c>
      <c r="AF165" s="94">
        <v>2440</v>
      </c>
      <c r="AG165" s="59" t="s">
        <v>558</v>
      </c>
      <c r="AH165" s="59"/>
      <c r="AI165" s="43" t="s">
        <v>11</v>
      </c>
      <c r="AJ165" s="59"/>
      <c r="AK165" s="59" t="s">
        <v>20</v>
      </c>
      <c r="AL165" s="59" t="s">
        <v>20</v>
      </c>
      <c r="AM165" s="59" t="s">
        <v>20</v>
      </c>
      <c r="AN165" s="59" t="s">
        <v>558</v>
      </c>
      <c r="AO165" s="59" t="s">
        <v>558</v>
      </c>
      <c r="AP165" s="94"/>
      <c r="AQ165" s="94"/>
      <c r="AR165" s="94">
        <v>6.38</v>
      </c>
      <c r="AS165" s="94">
        <v>31</v>
      </c>
      <c r="AT165" s="94">
        <v>0.2472</v>
      </c>
      <c r="AU165" s="94"/>
      <c r="AV165" s="94"/>
      <c r="AW165" s="94">
        <v>1076.66</v>
      </c>
      <c r="AX165" s="94"/>
      <c r="AY165" s="94"/>
      <c r="AZ165" s="126" t="s">
        <v>936</v>
      </c>
      <c r="BA165" s="127"/>
    </row>
    <row r="166" spans="1:53" ht="44.25" customHeight="1">
      <c r="A166" s="48">
        <v>82</v>
      </c>
      <c r="B166" s="59" t="s">
        <v>55</v>
      </c>
      <c r="C166" s="94" t="s">
        <v>812</v>
      </c>
      <c r="D166" s="94" t="s">
        <v>737</v>
      </c>
      <c r="E166" s="94" t="s">
        <v>916</v>
      </c>
      <c r="F166" s="94" t="s">
        <v>916</v>
      </c>
      <c r="G166" s="59" t="s">
        <v>22</v>
      </c>
      <c r="H166" s="60">
        <v>1962</v>
      </c>
      <c r="I166" s="61">
        <v>3</v>
      </c>
      <c r="J166" s="61">
        <v>36</v>
      </c>
      <c r="K166" s="61">
        <v>61</v>
      </c>
      <c r="L166" s="61">
        <v>1</v>
      </c>
      <c r="M166" s="59" t="s">
        <v>28</v>
      </c>
      <c r="N166" s="59" t="s">
        <v>28</v>
      </c>
      <c r="O166" s="43" t="s">
        <v>30</v>
      </c>
      <c r="P166" s="43" t="s">
        <v>28</v>
      </c>
      <c r="Q166" s="43" t="s">
        <v>642</v>
      </c>
      <c r="R166" s="59"/>
      <c r="S166" s="43" t="s">
        <v>647</v>
      </c>
      <c r="T166" s="43" t="s">
        <v>618</v>
      </c>
      <c r="U166" s="108" t="s">
        <v>947</v>
      </c>
      <c r="V166" s="108" t="s">
        <v>952</v>
      </c>
      <c r="W166" s="108" t="s">
        <v>944</v>
      </c>
      <c r="X166" s="108" t="s">
        <v>916</v>
      </c>
      <c r="Y166" s="108" t="s">
        <v>916</v>
      </c>
      <c r="Z166" s="44">
        <f t="shared" si="4"/>
        <v>1646.8</v>
      </c>
      <c r="AA166" s="94">
        <v>1529.2</v>
      </c>
      <c r="AB166" s="62"/>
      <c r="AC166" s="94">
        <v>117.6</v>
      </c>
      <c r="AD166" s="94">
        <f t="shared" si="5"/>
        <v>117.6</v>
      </c>
      <c r="AE166" s="94">
        <v>509.7</v>
      </c>
      <c r="AF166" s="94">
        <v>2490</v>
      </c>
      <c r="AG166" s="59" t="s">
        <v>558</v>
      </c>
      <c r="AH166" s="59"/>
      <c r="AI166" s="43" t="s">
        <v>11</v>
      </c>
      <c r="AJ166" s="59"/>
      <c r="AK166" s="59" t="s">
        <v>20</v>
      </c>
      <c r="AL166" s="59" t="s">
        <v>20</v>
      </c>
      <c r="AM166" s="59" t="s">
        <v>20</v>
      </c>
      <c r="AN166" s="59" t="s">
        <v>558</v>
      </c>
      <c r="AO166" s="59" t="s">
        <v>558</v>
      </c>
      <c r="AP166" s="94"/>
      <c r="AQ166" s="94"/>
      <c r="AR166" s="94">
        <v>6.38</v>
      </c>
      <c r="AS166" s="94">
        <v>50</v>
      </c>
      <c r="AT166" s="94">
        <v>0.2472</v>
      </c>
      <c r="AU166" s="94"/>
      <c r="AV166" s="94"/>
      <c r="AW166" s="94">
        <v>483.16</v>
      </c>
      <c r="AX166" s="94"/>
      <c r="AY166" s="94"/>
      <c r="AZ166" s="126" t="s">
        <v>936</v>
      </c>
      <c r="BA166" s="127"/>
    </row>
    <row r="167" spans="1:53" ht="43.5" customHeight="1">
      <c r="A167" s="57">
        <v>83</v>
      </c>
      <c r="B167" s="59" t="s">
        <v>55</v>
      </c>
      <c r="C167" s="94" t="s">
        <v>812</v>
      </c>
      <c r="D167" s="94" t="s">
        <v>738</v>
      </c>
      <c r="E167" s="94" t="s">
        <v>916</v>
      </c>
      <c r="F167" s="94" t="s">
        <v>916</v>
      </c>
      <c r="G167" s="59" t="s">
        <v>22</v>
      </c>
      <c r="H167" s="60">
        <v>1917</v>
      </c>
      <c r="I167" s="61">
        <v>1</v>
      </c>
      <c r="J167" s="61">
        <v>3</v>
      </c>
      <c r="K167" s="61">
        <v>7</v>
      </c>
      <c r="L167" s="61">
        <v>2</v>
      </c>
      <c r="M167" s="43" t="s">
        <v>30</v>
      </c>
      <c r="N167" s="59"/>
      <c r="O167" s="43"/>
      <c r="P167" s="43" t="s">
        <v>34</v>
      </c>
      <c r="Q167" s="43" t="s">
        <v>643</v>
      </c>
      <c r="R167" s="59"/>
      <c r="S167" s="43" t="s">
        <v>649</v>
      </c>
      <c r="T167" s="43" t="s">
        <v>619</v>
      </c>
      <c r="U167" s="108" t="s">
        <v>937</v>
      </c>
      <c r="V167" s="108" t="s">
        <v>938</v>
      </c>
      <c r="W167" s="108" t="s">
        <v>939</v>
      </c>
      <c r="X167" s="108" t="s">
        <v>916</v>
      </c>
      <c r="Y167" s="108" t="s">
        <v>916</v>
      </c>
      <c r="Z167" s="44">
        <f t="shared" si="4"/>
        <v>83</v>
      </c>
      <c r="AA167" s="94">
        <v>83</v>
      </c>
      <c r="AB167" s="62"/>
      <c r="AC167" s="94"/>
      <c r="AD167" s="94">
        <f t="shared" si="5"/>
        <v>0</v>
      </c>
      <c r="AE167" s="94" t="s">
        <v>916</v>
      </c>
      <c r="AF167" s="94">
        <v>886</v>
      </c>
      <c r="AG167" s="59"/>
      <c r="AH167" s="59"/>
      <c r="AI167" s="59"/>
      <c r="AJ167" s="59"/>
      <c r="AK167" s="59"/>
      <c r="AL167" s="59"/>
      <c r="AM167" s="59"/>
      <c r="AN167" s="59"/>
      <c r="AO167" s="59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126" t="s">
        <v>936</v>
      </c>
      <c r="BA167" s="127"/>
    </row>
    <row r="168" spans="1:53" ht="45">
      <c r="A168" s="48">
        <v>84</v>
      </c>
      <c r="B168" s="59" t="s">
        <v>55</v>
      </c>
      <c r="C168" s="94" t="s">
        <v>812</v>
      </c>
      <c r="D168" s="94" t="s">
        <v>739</v>
      </c>
      <c r="E168" s="94" t="s">
        <v>916</v>
      </c>
      <c r="F168" s="94" t="s">
        <v>916</v>
      </c>
      <c r="G168" s="59" t="s">
        <v>22</v>
      </c>
      <c r="H168" s="60">
        <v>1978</v>
      </c>
      <c r="I168" s="61">
        <v>2</v>
      </c>
      <c r="J168" s="61">
        <v>41</v>
      </c>
      <c r="K168" s="61">
        <v>65</v>
      </c>
      <c r="L168" s="61">
        <v>1</v>
      </c>
      <c r="M168" s="59" t="s">
        <v>28</v>
      </c>
      <c r="N168" s="59" t="s">
        <v>28</v>
      </c>
      <c r="O168" s="43" t="s">
        <v>30</v>
      </c>
      <c r="P168" s="43" t="s">
        <v>28</v>
      </c>
      <c r="Q168" s="43" t="s">
        <v>642</v>
      </c>
      <c r="R168" s="59"/>
      <c r="S168" s="43" t="s">
        <v>647</v>
      </c>
      <c r="T168" s="43" t="s">
        <v>618</v>
      </c>
      <c r="U168" s="108" t="s">
        <v>942</v>
      </c>
      <c r="V168" s="108" t="s">
        <v>938</v>
      </c>
      <c r="W168" s="108" t="s">
        <v>939</v>
      </c>
      <c r="X168" s="108" t="s">
        <v>916</v>
      </c>
      <c r="Y168" s="108" t="s">
        <v>916</v>
      </c>
      <c r="Z168" s="44">
        <f t="shared" si="4"/>
        <v>1808.3999999999999</v>
      </c>
      <c r="AA168" s="94">
        <v>1552.8</v>
      </c>
      <c r="AB168" s="62">
        <v>35.6</v>
      </c>
      <c r="AC168" s="94">
        <v>220</v>
      </c>
      <c r="AD168" s="94">
        <f t="shared" si="5"/>
        <v>220</v>
      </c>
      <c r="AE168" s="94" t="s">
        <v>916</v>
      </c>
      <c r="AF168" s="94">
        <v>3250</v>
      </c>
      <c r="AG168" s="59" t="s">
        <v>558</v>
      </c>
      <c r="AH168" s="59"/>
      <c r="AI168" s="43" t="s">
        <v>11</v>
      </c>
      <c r="AJ168" s="59"/>
      <c r="AK168" s="59" t="s">
        <v>20</v>
      </c>
      <c r="AL168" s="59" t="s">
        <v>20</v>
      </c>
      <c r="AM168" s="59" t="s">
        <v>20</v>
      </c>
      <c r="AN168" s="59" t="s">
        <v>558</v>
      </c>
      <c r="AO168" s="59" t="s">
        <v>558</v>
      </c>
      <c r="AP168" s="94"/>
      <c r="AQ168" s="94"/>
      <c r="AR168" s="94">
        <v>6.38</v>
      </c>
      <c r="AS168" s="94">
        <v>31</v>
      </c>
      <c r="AT168" s="94">
        <v>0.2472</v>
      </c>
      <c r="AU168" s="94"/>
      <c r="AV168" s="94"/>
      <c r="AW168" s="94">
        <v>1073.02</v>
      </c>
      <c r="AX168" s="94"/>
      <c r="AY168" s="94"/>
      <c r="AZ168" s="126" t="s">
        <v>936</v>
      </c>
      <c r="BA168" s="127"/>
    </row>
    <row r="169" spans="1:53" ht="45">
      <c r="A169" s="57">
        <v>85</v>
      </c>
      <c r="B169" s="59" t="s">
        <v>55</v>
      </c>
      <c r="C169" s="94" t="s">
        <v>812</v>
      </c>
      <c r="D169" s="94" t="s">
        <v>740</v>
      </c>
      <c r="E169" s="94" t="s">
        <v>916</v>
      </c>
      <c r="F169" s="94" t="s">
        <v>916</v>
      </c>
      <c r="G169" s="59" t="s">
        <v>22</v>
      </c>
      <c r="H169" s="60">
        <v>1917</v>
      </c>
      <c r="I169" s="61">
        <v>1</v>
      </c>
      <c r="J169" s="61">
        <v>3</v>
      </c>
      <c r="K169" s="61">
        <v>3</v>
      </c>
      <c r="L169" s="61">
        <v>3</v>
      </c>
      <c r="M169" s="59" t="s">
        <v>29</v>
      </c>
      <c r="N169" s="59" t="s">
        <v>33</v>
      </c>
      <c r="O169" s="43"/>
      <c r="P169" s="43" t="s">
        <v>34</v>
      </c>
      <c r="Q169" s="43" t="s">
        <v>643</v>
      </c>
      <c r="R169" s="59"/>
      <c r="S169" s="43" t="s">
        <v>649</v>
      </c>
      <c r="T169" s="43" t="s">
        <v>618</v>
      </c>
      <c r="U169" s="108" t="s">
        <v>937</v>
      </c>
      <c r="V169" s="108" t="s">
        <v>938</v>
      </c>
      <c r="W169" s="108" t="s">
        <v>939</v>
      </c>
      <c r="X169" s="108" t="s">
        <v>916</v>
      </c>
      <c r="Y169" s="108" t="s">
        <v>916</v>
      </c>
      <c r="Z169" s="44">
        <f t="shared" si="4"/>
        <v>77</v>
      </c>
      <c r="AA169" s="94">
        <v>77</v>
      </c>
      <c r="AB169" s="62"/>
      <c r="AC169" s="94"/>
      <c r="AD169" s="94">
        <f t="shared" si="5"/>
        <v>0</v>
      </c>
      <c r="AE169" s="94" t="s">
        <v>916</v>
      </c>
      <c r="AF169" s="94">
        <v>744</v>
      </c>
      <c r="AG169" s="59"/>
      <c r="AH169" s="59"/>
      <c r="AI169" s="59"/>
      <c r="AJ169" s="59"/>
      <c r="AK169" s="59"/>
      <c r="AL169" s="59"/>
      <c r="AM169" s="59"/>
      <c r="AN169" s="59"/>
      <c r="AO169" s="59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126" t="s">
        <v>936</v>
      </c>
      <c r="BA169" s="127"/>
    </row>
    <row r="170" spans="1:53" ht="45" customHeight="1">
      <c r="A170" s="48">
        <v>86</v>
      </c>
      <c r="B170" s="59" t="s">
        <v>55</v>
      </c>
      <c r="C170" s="94" t="s">
        <v>812</v>
      </c>
      <c r="D170" s="94" t="s">
        <v>741</v>
      </c>
      <c r="E170" s="94" t="s">
        <v>916</v>
      </c>
      <c r="F170" s="94" t="s">
        <v>916</v>
      </c>
      <c r="G170" s="59" t="s">
        <v>22</v>
      </c>
      <c r="H170" s="60">
        <v>1908</v>
      </c>
      <c r="I170" s="61">
        <v>1</v>
      </c>
      <c r="J170" s="61">
        <v>6</v>
      </c>
      <c r="K170" s="61">
        <v>11</v>
      </c>
      <c r="L170" s="61">
        <v>1</v>
      </c>
      <c r="M170" s="59" t="s">
        <v>28</v>
      </c>
      <c r="N170" s="59" t="s">
        <v>28</v>
      </c>
      <c r="O170" s="43"/>
      <c r="P170" s="43" t="s">
        <v>28</v>
      </c>
      <c r="Q170" s="43" t="s">
        <v>643</v>
      </c>
      <c r="R170" s="59"/>
      <c r="S170" s="43" t="s">
        <v>649</v>
      </c>
      <c r="T170" s="43" t="s">
        <v>618</v>
      </c>
      <c r="U170" s="108" t="s">
        <v>937</v>
      </c>
      <c r="V170" s="108" t="s">
        <v>938</v>
      </c>
      <c r="W170" s="108" t="s">
        <v>939</v>
      </c>
      <c r="X170" s="108" t="s">
        <v>916</v>
      </c>
      <c r="Y170" s="108" t="s">
        <v>916</v>
      </c>
      <c r="Z170" s="44">
        <f t="shared" si="4"/>
        <v>256.7</v>
      </c>
      <c r="AA170" s="94">
        <v>173.7</v>
      </c>
      <c r="AB170" s="62">
        <v>83</v>
      </c>
      <c r="AC170" s="94"/>
      <c r="AD170" s="94">
        <f t="shared" si="5"/>
        <v>0</v>
      </c>
      <c r="AE170" s="94" t="s">
        <v>916</v>
      </c>
      <c r="AF170" s="94">
        <v>1140</v>
      </c>
      <c r="AG170" s="59" t="s">
        <v>558</v>
      </c>
      <c r="AH170" s="59"/>
      <c r="AI170" s="59"/>
      <c r="AJ170" s="59"/>
      <c r="AK170" s="59" t="s">
        <v>20</v>
      </c>
      <c r="AL170" s="59"/>
      <c r="AM170" s="59" t="s">
        <v>20</v>
      </c>
      <c r="AN170" s="59" t="s">
        <v>558</v>
      </c>
      <c r="AO170" s="59" t="s">
        <v>558</v>
      </c>
      <c r="AP170" s="94"/>
      <c r="AQ170" s="94"/>
      <c r="AR170" s="94">
        <v>2.89</v>
      </c>
      <c r="AS170" s="94">
        <v>11</v>
      </c>
      <c r="AT170" s="94">
        <v>0.2472</v>
      </c>
      <c r="AU170" s="94"/>
      <c r="AV170" s="94"/>
      <c r="AW170" s="94"/>
      <c r="AX170" s="94"/>
      <c r="AY170" s="94"/>
      <c r="AZ170" s="126" t="s">
        <v>936</v>
      </c>
      <c r="BA170" s="127"/>
    </row>
    <row r="171" spans="1:53" ht="45">
      <c r="A171" s="57">
        <v>87</v>
      </c>
      <c r="B171" s="59" t="s">
        <v>55</v>
      </c>
      <c r="C171" s="94" t="s">
        <v>812</v>
      </c>
      <c r="D171" s="94" t="s">
        <v>742</v>
      </c>
      <c r="E171" s="94" t="s">
        <v>916</v>
      </c>
      <c r="F171" s="94" t="s">
        <v>916</v>
      </c>
      <c r="G171" s="59" t="s">
        <v>22</v>
      </c>
      <c r="H171" s="60">
        <v>1917</v>
      </c>
      <c r="I171" s="61">
        <v>3</v>
      </c>
      <c r="J171" s="61">
        <v>52</v>
      </c>
      <c r="K171" s="61">
        <v>105</v>
      </c>
      <c r="L171" s="61">
        <v>1</v>
      </c>
      <c r="M171" s="59" t="s">
        <v>28</v>
      </c>
      <c r="N171" s="59" t="s">
        <v>28</v>
      </c>
      <c r="O171" s="43" t="s">
        <v>30</v>
      </c>
      <c r="P171" s="43" t="s">
        <v>28</v>
      </c>
      <c r="Q171" s="43" t="s">
        <v>642</v>
      </c>
      <c r="R171" s="59"/>
      <c r="S171" s="43" t="s">
        <v>647</v>
      </c>
      <c r="T171" s="43" t="s">
        <v>618</v>
      </c>
      <c r="U171" s="108" t="s">
        <v>947</v>
      </c>
      <c r="V171" s="108" t="s">
        <v>938</v>
      </c>
      <c r="W171" s="108" t="s">
        <v>939</v>
      </c>
      <c r="X171" s="108" t="s">
        <v>916</v>
      </c>
      <c r="Y171" s="108" t="s">
        <v>916</v>
      </c>
      <c r="Z171" s="44">
        <f t="shared" si="4"/>
        <v>2370.1</v>
      </c>
      <c r="AA171" s="94">
        <v>2291.7</v>
      </c>
      <c r="AB171" s="62">
        <v>78.4</v>
      </c>
      <c r="AC171" s="94"/>
      <c r="AD171" s="94">
        <f t="shared" si="5"/>
        <v>0</v>
      </c>
      <c r="AE171" s="94" t="s">
        <v>916</v>
      </c>
      <c r="AF171" s="94">
        <v>3250</v>
      </c>
      <c r="AG171" s="59" t="s">
        <v>558</v>
      </c>
      <c r="AH171" s="59"/>
      <c r="AI171" s="43" t="s">
        <v>11</v>
      </c>
      <c r="AJ171" s="59"/>
      <c r="AK171" s="59" t="s">
        <v>20</v>
      </c>
      <c r="AL171" s="59" t="s">
        <v>20</v>
      </c>
      <c r="AM171" s="59" t="s">
        <v>20</v>
      </c>
      <c r="AN171" s="59" t="s">
        <v>558</v>
      </c>
      <c r="AO171" s="59" t="s">
        <v>558</v>
      </c>
      <c r="AP171" s="94"/>
      <c r="AQ171" s="94"/>
      <c r="AR171" s="94">
        <v>6.38</v>
      </c>
      <c r="AS171" s="94">
        <v>57</v>
      </c>
      <c r="AT171" s="94">
        <v>0.2472</v>
      </c>
      <c r="AU171" s="94"/>
      <c r="AV171" s="94"/>
      <c r="AW171" s="94">
        <v>1646.55</v>
      </c>
      <c r="AX171" s="94"/>
      <c r="AY171" s="94"/>
      <c r="AZ171" s="126" t="s">
        <v>936</v>
      </c>
      <c r="BA171" s="127"/>
    </row>
    <row r="172" spans="1:53" ht="45">
      <c r="A172" s="48">
        <v>88</v>
      </c>
      <c r="B172" s="59" t="s">
        <v>55</v>
      </c>
      <c r="C172" s="94" t="s">
        <v>812</v>
      </c>
      <c r="D172" s="94" t="s">
        <v>743</v>
      </c>
      <c r="E172" s="94" t="s">
        <v>916</v>
      </c>
      <c r="F172" s="94" t="s">
        <v>916</v>
      </c>
      <c r="G172" s="59" t="s">
        <v>22</v>
      </c>
      <c r="H172" s="60">
        <v>1917</v>
      </c>
      <c r="I172" s="61">
        <v>1</v>
      </c>
      <c r="J172" s="61">
        <v>3</v>
      </c>
      <c r="K172" s="61">
        <v>3</v>
      </c>
      <c r="L172" s="61">
        <v>2</v>
      </c>
      <c r="M172" s="43" t="s">
        <v>30</v>
      </c>
      <c r="N172" s="59"/>
      <c r="O172" s="43"/>
      <c r="P172" s="43"/>
      <c r="Q172" s="43" t="s">
        <v>643</v>
      </c>
      <c r="R172" s="59"/>
      <c r="S172" s="43" t="s">
        <v>649</v>
      </c>
      <c r="T172" s="43" t="s">
        <v>618</v>
      </c>
      <c r="U172" s="108" t="s">
        <v>937</v>
      </c>
      <c r="V172" s="108" t="s">
        <v>938</v>
      </c>
      <c r="W172" s="108" t="s">
        <v>939</v>
      </c>
      <c r="X172" s="108" t="s">
        <v>916</v>
      </c>
      <c r="Y172" s="108" t="s">
        <v>916</v>
      </c>
      <c r="Z172" s="44">
        <f t="shared" si="4"/>
        <v>88.3</v>
      </c>
      <c r="AA172" s="94">
        <v>88.3</v>
      </c>
      <c r="AB172" s="62"/>
      <c r="AC172" s="94"/>
      <c r="AD172" s="94">
        <f t="shared" si="5"/>
        <v>0</v>
      </c>
      <c r="AE172" s="94" t="s">
        <v>916</v>
      </c>
      <c r="AF172" s="94">
        <v>1139</v>
      </c>
      <c r="AG172" s="59"/>
      <c r="AH172" s="59"/>
      <c r="AI172" s="59"/>
      <c r="AJ172" s="59"/>
      <c r="AK172" s="59"/>
      <c r="AL172" s="59"/>
      <c r="AM172" s="59"/>
      <c r="AN172" s="59"/>
      <c r="AO172" s="59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126" t="s">
        <v>936</v>
      </c>
      <c r="BA172" s="127"/>
    </row>
    <row r="173" spans="1:53" ht="45">
      <c r="A173" s="57">
        <v>89</v>
      </c>
      <c r="B173" s="59" t="s">
        <v>55</v>
      </c>
      <c r="C173" s="94" t="s">
        <v>812</v>
      </c>
      <c r="D173" s="94" t="s">
        <v>744</v>
      </c>
      <c r="E173" s="94" t="s">
        <v>916</v>
      </c>
      <c r="F173" s="94" t="s">
        <v>916</v>
      </c>
      <c r="G173" s="59" t="s">
        <v>22</v>
      </c>
      <c r="H173" s="60">
        <v>1956</v>
      </c>
      <c r="I173" s="61">
        <v>1</v>
      </c>
      <c r="J173" s="61">
        <v>4</v>
      </c>
      <c r="K173" s="61">
        <v>7</v>
      </c>
      <c r="L173" s="61">
        <v>3</v>
      </c>
      <c r="M173" s="59" t="s">
        <v>29</v>
      </c>
      <c r="N173" s="59"/>
      <c r="O173" s="43"/>
      <c r="P173" s="43"/>
      <c r="Q173" s="43" t="s">
        <v>643</v>
      </c>
      <c r="R173" s="59"/>
      <c r="S173" s="43" t="s">
        <v>649</v>
      </c>
      <c r="T173" s="43" t="s">
        <v>619</v>
      </c>
      <c r="U173" s="108" t="s">
        <v>955</v>
      </c>
      <c r="V173" s="108" t="s">
        <v>938</v>
      </c>
      <c r="W173" s="108" t="s">
        <v>939</v>
      </c>
      <c r="X173" s="108" t="s">
        <v>916</v>
      </c>
      <c r="Y173" s="108" t="s">
        <v>916</v>
      </c>
      <c r="Z173" s="44">
        <f t="shared" si="4"/>
        <v>119.2</v>
      </c>
      <c r="AA173" s="94">
        <v>119.2</v>
      </c>
      <c r="AB173" s="62"/>
      <c r="AC173" s="94"/>
      <c r="AD173" s="94">
        <f t="shared" si="5"/>
        <v>0</v>
      </c>
      <c r="AE173" s="94" t="s">
        <v>916</v>
      </c>
      <c r="AF173" s="94">
        <v>1692</v>
      </c>
      <c r="AG173" s="59"/>
      <c r="AH173" s="59"/>
      <c r="AI173" s="59"/>
      <c r="AJ173" s="59"/>
      <c r="AK173" s="59"/>
      <c r="AL173" s="59"/>
      <c r="AM173" s="59"/>
      <c r="AN173" s="59"/>
      <c r="AO173" s="59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126" t="s">
        <v>936</v>
      </c>
      <c r="BA173" s="127"/>
    </row>
    <row r="174" spans="1:53" ht="75">
      <c r="A174" s="48">
        <v>90</v>
      </c>
      <c r="B174" s="59" t="s">
        <v>55</v>
      </c>
      <c r="C174" s="94" t="s">
        <v>812</v>
      </c>
      <c r="D174" s="94" t="s">
        <v>915</v>
      </c>
      <c r="E174" s="94" t="s">
        <v>916</v>
      </c>
      <c r="F174" s="94" t="s">
        <v>916</v>
      </c>
      <c r="G174" s="59" t="s">
        <v>22</v>
      </c>
      <c r="H174" s="60"/>
      <c r="I174" s="61">
        <v>3</v>
      </c>
      <c r="J174" s="61">
        <v>9</v>
      </c>
      <c r="K174" s="61">
        <v>18</v>
      </c>
      <c r="L174" s="61">
        <v>2</v>
      </c>
      <c r="M174" s="43" t="s">
        <v>30</v>
      </c>
      <c r="N174" s="59" t="s">
        <v>28</v>
      </c>
      <c r="O174" s="43" t="s">
        <v>30</v>
      </c>
      <c r="P174" s="43" t="s">
        <v>28</v>
      </c>
      <c r="Q174" s="43" t="s">
        <v>642</v>
      </c>
      <c r="R174" s="59"/>
      <c r="S174" s="43" t="s">
        <v>649</v>
      </c>
      <c r="T174" s="43" t="s">
        <v>618</v>
      </c>
      <c r="U174" s="108" t="s">
        <v>956</v>
      </c>
      <c r="V174" s="108" t="s">
        <v>938</v>
      </c>
      <c r="W174" s="108" t="s">
        <v>957</v>
      </c>
      <c r="X174" s="108" t="s">
        <v>916</v>
      </c>
      <c r="Y174" s="108" t="s">
        <v>916</v>
      </c>
      <c r="Z174" s="44">
        <f t="shared" si="4"/>
        <v>472.1</v>
      </c>
      <c r="AA174" s="94">
        <v>376.1</v>
      </c>
      <c r="AB174" s="62">
        <v>0</v>
      </c>
      <c r="AC174" s="94">
        <v>96</v>
      </c>
      <c r="AD174" s="94">
        <v>96</v>
      </c>
      <c r="AE174" s="94" t="s">
        <v>916</v>
      </c>
      <c r="AF174" s="94">
        <v>300</v>
      </c>
      <c r="AG174" s="59"/>
      <c r="AH174" s="59"/>
      <c r="AI174" s="59"/>
      <c r="AJ174" s="59"/>
      <c r="AK174" s="59"/>
      <c r="AL174" s="59"/>
      <c r="AM174" s="59"/>
      <c r="AN174" s="59"/>
      <c r="AO174" s="59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124">
        <v>42065</v>
      </c>
      <c r="BA174" s="47" t="s">
        <v>934</v>
      </c>
    </row>
    <row r="175" spans="1:53" s="71" customFormat="1" ht="45">
      <c r="A175" s="57">
        <v>91</v>
      </c>
      <c r="B175" s="59" t="s">
        <v>55</v>
      </c>
      <c r="C175" s="94" t="s">
        <v>812</v>
      </c>
      <c r="D175" s="94" t="s">
        <v>906</v>
      </c>
      <c r="E175" s="94" t="s">
        <v>916</v>
      </c>
      <c r="F175" s="94" t="s">
        <v>916</v>
      </c>
      <c r="G175" s="59" t="s">
        <v>22</v>
      </c>
      <c r="H175" s="60"/>
      <c r="I175" s="61">
        <v>3</v>
      </c>
      <c r="J175" s="61">
        <v>3</v>
      </c>
      <c r="K175" s="61">
        <v>40</v>
      </c>
      <c r="L175" s="61">
        <v>2</v>
      </c>
      <c r="M175" s="43" t="s">
        <v>30</v>
      </c>
      <c r="N175" s="59" t="s">
        <v>28</v>
      </c>
      <c r="O175" s="43" t="s">
        <v>30</v>
      </c>
      <c r="P175" s="43" t="s">
        <v>28</v>
      </c>
      <c r="Q175" s="43" t="s">
        <v>642</v>
      </c>
      <c r="R175" s="59"/>
      <c r="S175" s="43" t="s">
        <v>649</v>
      </c>
      <c r="T175" s="43" t="s">
        <v>618</v>
      </c>
      <c r="U175" s="108" t="s">
        <v>956</v>
      </c>
      <c r="V175" s="108" t="s">
        <v>938</v>
      </c>
      <c r="W175" s="108" t="s">
        <v>957</v>
      </c>
      <c r="X175" s="108" t="s">
        <v>916</v>
      </c>
      <c r="Y175" s="108" t="s">
        <v>916</v>
      </c>
      <c r="Z175" s="44">
        <f t="shared" si="4"/>
        <v>827.4</v>
      </c>
      <c r="AA175" s="57">
        <v>827.4</v>
      </c>
      <c r="AB175" s="82"/>
      <c r="AC175" s="94"/>
      <c r="AD175" s="94"/>
      <c r="AE175" s="94" t="s">
        <v>916</v>
      </c>
      <c r="AF175" s="94">
        <v>405.8</v>
      </c>
      <c r="AG175" s="59"/>
      <c r="AH175" s="59"/>
      <c r="AI175" s="43" t="s">
        <v>11</v>
      </c>
      <c r="AJ175" s="59"/>
      <c r="AK175" s="59" t="s">
        <v>20</v>
      </c>
      <c r="AL175" s="59" t="s">
        <v>20</v>
      </c>
      <c r="AM175" s="59" t="s">
        <v>20</v>
      </c>
      <c r="AN175" s="59" t="s">
        <v>558</v>
      </c>
      <c r="AO175" s="59" t="s">
        <v>558</v>
      </c>
      <c r="AP175" s="57"/>
      <c r="AQ175" s="57"/>
      <c r="AR175" s="57">
        <v>6.38</v>
      </c>
      <c r="AS175" s="57">
        <v>9</v>
      </c>
      <c r="AT175" s="57"/>
      <c r="AU175" s="57"/>
      <c r="AV175" s="57"/>
      <c r="AW175" s="57">
        <v>2130.25</v>
      </c>
      <c r="AX175" s="57"/>
      <c r="AY175" s="57"/>
      <c r="AZ175" s="126" t="s">
        <v>936</v>
      </c>
      <c r="BA175" s="127"/>
    </row>
    <row r="176" spans="1:53" s="71" customFormat="1" ht="45">
      <c r="A176" s="48">
        <v>92</v>
      </c>
      <c r="B176" s="59" t="s">
        <v>55</v>
      </c>
      <c r="C176" s="94" t="s">
        <v>812</v>
      </c>
      <c r="D176" s="94" t="s">
        <v>907</v>
      </c>
      <c r="E176" s="94" t="s">
        <v>916</v>
      </c>
      <c r="F176" s="94" t="s">
        <v>916</v>
      </c>
      <c r="G176" s="59" t="s">
        <v>22</v>
      </c>
      <c r="H176" s="60"/>
      <c r="I176" s="61">
        <v>3</v>
      </c>
      <c r="J176" s="61">
        <v>3</v>
      </c>
      <c r="K176" s="61">
        <v>33</v>
      </c>
      <c r="L176" s="61">
        <v>2</v>
      </c>
      <c r="M176" s="43" t="s">
        <v>30</v>
      </c>
      <c r="N176" s="59" t="s">
        <v>28</v>
      </c>
      <c r="O176" s="43" t="s">
        <v>30</v>
      </c>
      <c r="P176" s="43" t="s">
        <v>28</v>
      </c>
      <c r="Q176" s="43" t="s">
        <v>642</v>
      </c>
      <c r="R176" s="59"/>
      <c r="S176" s="43" t="s">
        <v>649</v>
      </c>
      <c r="T176" s="43" t="s">
        <v>618</v>
      </c>
      <c r="U176" s="108" t="s">
        <v>956</v>
      </c>
      <c r="V176" s="108" t="s">
        <v>938</v>
      </c>
      <c r="W176" s="108" t="s">
        <v>957</v>
      </c>
      <c r="X176" s="108" t="s">
        <v>916</v>
      </c>
      <c r="Y176" s="108" t="s">
        <v>916</v>
      </c>
      <c r="Z176" s="44">
        <f t="shared" si="4"/>
        <v>751.7</v>
      </c>
      <c r="AA176" s="57">
        <v>751.7</v>
      </c>
      <c r="AB176" s="82"/>
      <c r="AC176" s="94"/>
      <c r="AD176" s="94"/>
      <c r="AE176" s="94" t="s">
        <v>916</v>
      </c>
      <c r="AF176" s="94">
        <v>405.8</v>
      </c>
      <c r="AG176" s="59"/>
      <c r="AH176" s="59"/>
      <c r="AI176" s="43" t="s">
        <v>11</v>
      </c>
      <c r="AJ176" s="59"/>
      <c r="AK176" s="59" t="s">
        <v>20</v>
      </c>
      <c r="AL176" s="59" t="s">
        <v>20</v>
      </c>
      <c r="AM176" s="59" t="s">
        <v>20</v>
      </c>
      <c r="AN176" s="59" t="s">
        <v>558</v>
      </c>
      <c r="AO176" s="59" t="s">
        <v>558</v>
      </c>
      <c r="AP176" s="57"/>
      <c r="AQ176" s="57"/>
      <c r="AR176" s="57">
        <v>6.38</v>
      </c>
      <c r="AS176" s="57">
        <v>6</v>
      </c>
      <c r="AT176" s="57"/>
      <c r="AU176" s="57"/>
      <c r="AV176" s="57"/>
      <c r="AW176" s="57">
        <v>1398.68</v>
      </c>
      <c r="AX176" s="57"/>
      <c r="AY176" s="57"/>
      <c r="AZ176" s="126" t="s">
        <v>936</v>
      </c>
      <c r="BA176" s="127"/>
    </row>
    <row r="177" spans="1:53" ht="46.5" customHeight="1">
      <c r="A177" s="57">
        <v>93</v>
      </c>
      <c r="B177" s="59" t="s">
        <v>55</v>
      </c>
      <c r="C177" s="94" t="s">
        <v>812</v>
      </c>
      <c r="D177" s="94" t="s">
        <v>745</v>
      </c>
      <c r="E177" s="94" t="s">
        <v>916</v>
      </c>
      <c r="F177" s="94" t="s">
        <v>916</v>
      </c>
      <c r="G177" s="59" t="s">
        <v>22</v>
      </c>
      <c r="H177" s="60">
        <v>1994</v>
      </c>
      <c r="I177" s="61">
        <v>2</v>
      </c>
      <c r="J177" s="61">
        <v>27</v>
      </c>
      <c r="K177" s="61">
        <v>53</v>
      </c>
      <c r="L177" s="61">
        <v>1</v>
      </c>
      <c r="M177" s="59" t="s">
        <v>28</v>
      </c>
      <c r="N177" s="59" t="s">
        <v>28</v>
      </c>
      <c r="O177" s="43" t="s">
        <v>30</v>
      </c>
      <c r="P177" s="43" t="s">
        <v>28</v>
      </c>
      <c r="Q177" s="43" t="s">
        <v>642</v>
      </c>
      <c r="R177" s="59"/>
      <c r="S177" s="43" t="s">
        <v>648</v>
      </c>
      <c r="T177" s="43" t="s">
        <v>618</v>
      </c>
      <c r="U177" s="108" t="s">
        <v>956</v>
      </c>
      <c r="V177" s="108" t="s">
        <v>956</v>
      </c>
      <c r="W177" s="108" t="s">
        <v>957</v>
      </c>
      <c r="X177" s="108" t="s">
        <v>916</v>
      </c>
      <c r="Y177" s="108" t="s">
        <v>916</v>
      </c>
      <c r="Z177" s="44">
        <f t="shared" si="4"/>
        <v>1577.5</v>
      </c>
      <c r="AA177" s="94">
        <v>1438.8</v>
      </c>
      <c r="AB177" s="62"/>
      <c r="AC177" s="94">
        <v>138.7</v>
      </c>
      <c r="AD177" s="94">
        <f t="shared" si="5"/>
        <v>138.7</v>
      </c>
      <c r="AE177" s="94" t="s">
        <v>916</v>
      </c>
      <c r="AF177" s="94">
        <v>1800</v>
      </c>
      <c r="AG177" s="59" t="s">
        <v>558</v>
      </c>
      <c r="AH177" s="59"/>
      <c r="AI177" s="43" t="s">
        <v>11</v>
      </c>
      <c r="AJ177" s="59"/>
      <c r="AK177" s="59" t="s">
        <v>20</v>
      </c>
      <c r="AL177" s="59" t="s">
        <v>20</v>
      </c>
      <c r="AM177" s="59" t="s">
        <v>20</v>
      </c>
      <c r="AN177" s="59" t="s">
        <v>558</v>
      </c>
      <c r="AO177" s="59" t="s">
        <v>558</v>
      </c>
      <c r="AP177" s="94"/>
      <c r="AQ177" s="94"/>
      <c r="AR177" s="94">
        <v>6.38</v>
      </c>
      <c r="AS177" s="94">
        <v>40</v>
      </c>
      <c r="AT177" s="94">
        <v>0.2472</v>
      </c>
      <c r="AU177" s="94"/>
      <c r="AV177" s="94"/>
      <c r="AW177" s="94">
        <v>569</v>
      </c>
      <c r="AX177" s="94"/>
      <c r="AY177" s="94"/>
      <c r="AZ177" s="126" t="s">
        <v>936</v>
      </c>
      <c r="BA177" s="127"/>
    </row>
    <row r="178" spans="1:53" ht="42" customHeight="1">
      <c r="A178" s="48">
        <v>94</v>
      </c>
      <c r="B178" s="59" t="s">
        <v>55</v>
      </c>
      <c r="C178" s="94" t="s">
        <v>812</v>
      </c>
      <c r="D178" s="94" t="s">
        <v>814</v>
      </c>
      <c r="E178" s="94" t="s">
        <v>916</v>
      </c>
      <c r="F178" s="94" t="s">
        <v>916</v>
      </c>
      <c r="G178" s="59" t="s">
        <v>22</v>
      </c>
      <c r="H178" s="60">
        <v>1888</v>
      </c>
      <c r="I178" s="61">
        <v>2</v>
      </c>
      <c r="J178" s="61">
        <v>12</v>
      </c>
      <c r="K178" s="61">
        <v>28</v>
      </c>
      <c r="L178" s="61">
        <v>3</v>
      </c>
      <c r="M178" s="59" t="s">
        <v>29</v>
      </c>
      <c r="N178" s="59" t="s">
        <v>28</v>
      </c>
      <c r="O178" s="43"/>
      <c r="P178" s="43" t="s">
        <v>28</v>
      </c>
      <c r="Q178" s="43" t="s">
        <v>643</v>
      </c>
      <c r="R178" s="59"/>
      <c r="S178" s="43" t="s">
        <v>649</v>
      </c>
      <c r="T178" s="43" t="s">
        <v>618</v>
      </c>
      <c r="U178" s="108" t="s">
        <v>942</v>
      </c>
      <c r="V178" s="108" t="s">
        <v>938</v>
      </c>
      <c r="W178" s="108" t="s">
        <v>939</v>
      </c>
      <c r="X178" s="108" t="s">
        <v>916</v>
      </c>
      <c r="Y178" s="108" t="s">
        <v>916</v>
      </c>
      <c r="Z178" s="44">
        <f t="shared" si="4"/>
        <v>528.6</v>
      </c>
      <c r="AA178" s="94">
        <v>481.3</v>
      </c>
      <c r="AB178" s="62"/>
      <c r="AC178" s="94">
        <v>47.3</v>
      </c>
      <c r="AD178" s="94">
        <f t="shared" si="5"/>
        <v>47.3</v>
      </c>
      <c r="AE178" s="94" t="s">
        <v>916</v>
      </c>
      <c r="AF178" s="94">
        <v>1000</v>
      </c>
      <c r="AG178" s="59"/>
      <c r="AH178" s="59"/>
      <c r="AI178" s="43"/>
      <c r="AJ178" s="59"/>
      <c r="AK178" s="59" t="s">
        <v>20</v>
      </c>
      <c r="AL178" s="59"/>
      <c r="AM178" s="59" t="s">
        <v>20</v>
      </c>
      <c r="AN178" s="59" t="s">
        <v>558</v>
      </c>
      <c r="AO178" s="59" t="s">
        <v>558</v>
      </c>
      <c r="AP178" s="94"/>
      <c r="AQ178" s="94"/>
      <c r="AR178" s="94">
        <v>2.89</v>
      </c>
      <c r="AS178" s="94">
        <v>28</v>
      </c>
      <c r="AT178" s="94"/>
      <c r="AU178" s="94"/>
      <c r="AV178" s="94"/>
      <c r="AW178" s="94"/>
      <c r="AX178" s="94"/>
      <c r="AY178" s="94"/>
      <c r="AZ178" s="126" t="s">
        <v>936</v>
      </c>
      <c r="BA178" s="127"/>
    </row>
    <row r="179" spans="1:53" ht="45">
      <c r="A179" s="57">
        <v>95</v>
      </c>
      <c r="B179" s="59" t="s">
        <v>55</v>
      </c>
      <c r="C179" s="94" t="s">
        <v>812</v>
      </c>
      <c r="D179" s="94" t="s">
        <v>815</v>
      </c>
      <c r="E179" s="94" t="s">
        <v>916</v>
      </c>
      <c r="F179" s="94" t="s">
        <v>916</v>
      </c>
      <c r="G179" s="59" t="s">
        <v>22</v>
      </c>
      <c r="H179" s="60">
        <v>1917</v>
      </c>
      <c r="I179" s="61">
        <v>2</v>
      </c>
      <c r="J179" s="61">
        <v>21</v>
      </c>
      <c r="K179" s="61">
        <v>45</v>
      </c>
      <c r="L179" s="61">
        <v>3</v>
      </c>
      <c r="M179" s="59" t="s">
        <v>29</v>
      </c>
      <c r="N179" s="59" t="s">
        <v>28</v>
      </c>
      <c r="O179" s="43"/>
      <c r="P179" s="43" t="s">
        <v>28</v>
      </c>
      <c r="Q179" s="43" t="s">
        <v>643</v>
      </c>
      <c r="R179" s="59"/>
      <c r="S179" s="43" t="s">
        <v>649</v>
      </c>
      <c r="T179" s="43" t="s">
        <v>618</v>
      </c>
      <c r="U179" s="108" t="s">
        <v>942</v>
      </c>
      <c r="V179" s="108" t="s">
        <v>938</v>
      </c>
      <c r="W179" s="108" t="s">
        <v>939</v>
      </c>
      <c r="X179" s="108" t="s">
        <v>916</v>
      </c>
      <c r="Y179" s="108" t="s">
        <v>916</v>
      </c>
      <c r="Z179" s="44">
        <f t="shared" si="4"/>
        <v>690.7099999999999</v>
      </c>
      <c r="AA179" s="94">
        <v>623.81</v>
      </c>
      <c r="AB179" s="62"/>
      <c r="AC179" s="94">
        <v>66.9</v>
      </c>
      <c r="AD179" s="94">
        <f t="shared" si="5"/>
        <v>66.9</v>
      </c>
      <c r="AE179" s="94" t="s">
        <v>916</v>
      </c>
      <c r="AF179" s="94">
        <v>1000</v>
      </c>
      <c r="AG179" s="59"/>
      <c r="AH179" s="59"/>
      <c r="AI179" s="59"/>
      <c r="AJ179" s="59"/>
      <c r="AK179" s="59" t="s">
        <v>20</v>
      </c>
      <c r="AL179" s="59"/>
      <c r="AM179" s="59" t="s">
        <v>20</v>
      </c>
      <c r="AN179" s="59" t="s">
        <v>558</v>
      </c>
      <c r="AO179" s="59" t="s">
        <v>558</v>
      </c>
      <c r="AP179" s="94"/>
      <c r="AQ179" s="94"/>
      <c r="AR179" s="94">
        <v>2.89</v>
      </c>
      <c r="AS179" s="94">
        <v>38</v>
      </c>
      <c r="AT179" s="94"/>
      <c r="AU179" s="94"/>
      <c r="AV179" s="94"/>
      <c r="AW179" s="94">
        <v>132</v>
      </c>
      <c r="AX179" s="94"/>
      <c r="AY179" s="94"/>
      <c r="AZ179" s="126" t="s">
        <v>936</v>
      </c>
      <c r="BA179" s="127"/>
    </row>
    <row r="180" spans="1:53" ht="30">
      <c r="A180" s="48">
        <v>96</v>
      </c>
      <c r="B180" s="59" t="s">
        <v>55</v>
      </c>
      <c r="C180" s="94" t="s">
        <v>812</v>
      </c>
      <c r="D180" s="94" t="s">
        <v>746</v>
      </c>
      <c r="E180" s="94" t="s">
        <v>916</v>
      </c>
      <c r="F180" s="94" t="s">
        <v>916</v>
      </c>
      <c r="G180" s="59" t="s">
        <v>22</v>
      </c>
      <c r="H180" s="60">
        <v>1973</v>
      </c>
      <c r="I180" s="61">
        <v>2</v>
      </c>
      <c r="J180" s="61">
        <v>8</v>
      </c>
      <c r="K180" s="61">
        <v>14</v>
      </c>
      <c r="L180" s="61">
        <v>1</v>
      </c>
      <c r="M180" s="59" t="s">
        <v>28</v>
      </c>
      <c r="N180" s="59"/>
      <c r="O180" s="43"/>
      <c r="P180" s="43" t="s">
        <v>28</v>
      </c>
      <c r="Q180" s="43" t="s">
        <v>643</v>
      </c>
      <c r="R180" s="59"/>
      <c r="S180" s="43" t="s">
        <v>647</v>
      </c>
      <c r="T180" s="43" t="s">
        <v>618</v>
      </c>
      <c r="U180" s="108" t="s">
        <v>942</v>
      </c>
      <c r="V180" s="108" t="s">
        <v>938</v>
      </c>
      <c r="W180" s="108" t="s">
        <v>939</v>
      </c>
      <c r="X180" s="108" t="s">
        <v>916</v>
      </c>
      <c r="Y180" s="108" t="s">
        <v>916</v>
      </c>
      <c r="Z180" s="44">
        <f t="shared" si="4"/>
        <v>277.8</v>
      </c>
      <c r="AA180" s="94">
        <v>277.8</v>
      </c>
      <c r="AB180" s="62"/>
      <c r="AC180" s="94"/>
      <c r="AD180" s="94">
        <f t="shared" si="5"/>
        <v>0</v>
      </c>
      <c r="AE180" s="94" t="s">
        <v>916</v>
      </c>
      <c r="AF180" s="94">
        <v>811</v>
      </c>
      <c r="AG180" s="59" t="s">
        <v>558</v>
      </c>
      <c r="AH180" s="59"/>
      <c r="AI180" s="43" t="s">
        <v>13</v>
      </c>
      <c r="AJ180" s="59"/>
      <c r="AK180" s="59" t="s">
        <v>20</v>
      </c>
      <c r="AL180" s="59" t="s">
        <v>20</v>
      </c>
      <c r="AM180" s="59" t="s">
        <v>20</v>
      </c>
      <c r="AN180" s="59" t="s">
        <v>558</v>
      </c>
      <c r="AO180" s="59" t="s">
        <v>558</v>
      </c>
      <c r="AP180" s="94"/>
      <c r="AQ180" s="94"/>
      <c r="AR180" s="94">
        <v>4.41</v>
      </c>
      <c r="AS180" s="94">
        <v>3</v>
      </c>
      <c r="AT180" s="94">
        <v>0.2472</v>
      </c>
      <c r="AU180" s="94"/>
      <c r="AV180" s="94"/>
      <c r="AW180" s="94">
        <v>89</v>
      </c>
      <c r="AX180" s="94"/>
      <c r="AY180" s="94"/>
      <c r="AZ180" s="126" t="s">
        <v>936</v>
      </c>
      <c r="BA180" s="127"/>
    </row>
    <row r="181" spans="1:53" ht="15.75">
      <c r="A181" s="57"/>
      <c r="B181" s="59"/>
      <c r="C181" s="94"/>
      <c r="D181" s="94"/>
      <c r="E181" s="94"/>
      <c r="F181" s="94"/>
      <c r="G181" s="59"/>
      <c r="H181" s="60"/>
      <c r="I181" s="61"/>
      <c r="J181" s="61"/>
      <c r="K181" s="61"/>
      <c r="L181" s="61"/>
      <c r="M181" s="59"/>
      <c r="N181" s="59"/>
      <c r="O181" s="43"/>
      <c r="P181" s="43"/>
      <c r="Q181" s="43"/>
      <c r="R181" s="59"/>
      <c r="S181" s="43"/>
      <c r="T181" s="43"/>
      <c r="U181" s="108"/>
      <c r="V181" s="108"/>
      <c r="W181" s="108"/>
      <c r="X181" s="108"/>
      <c r="Y181" s="108"/>
      <c r="Z181" s="44"/>
      <c r="AA181" s="94"/>
      <c r="AB181" s="62"/>
      <c r="AC181" s="94"/>
      <c r="AD181" s="94"/>
      <c r="AE181" s="94"/>
      <c r="AF181" s="94"/>
      <c r="AG181" s="59"/>
      <c r="AH181" s="59"/>
      <c r="AI181" s="43"/>
      <c r="AJ181" s="59"/>
      <c r="AK181" s="59" t="s">
        <v>20</v>
      </c>
      <c r="AL181" s="59" t="s">
        <v>20</v>
      </c>
      <c r="AM181" s="59" t="s">
        <v>20</v>
      </c>
      <c r="AN181" s="59" t="s">
        <v>558</v>
      </c>
      <c r="AO181" s="59" t="s">
        <v>558</v>
      </c>
      <c r="AP181" s="94"/>
      <c r="AQ181" s="94"/>
      <c r="AR181" s="94">
        <v>3.65</v>
      </c>
      <c r="AS181" s="94">
        <v>10</v>
      </c>
      <c r="AT181" s="94"/>
      <c r="AU181" s="94"/>
      <c r="AV181" s="94"/>
      <c r="AW181" s="94"/>
      <c r="AX181" s="94"/>
      <c r="AY181" s="94"/>
      <c r="AZ181" s="94"/>
      <c r="BA181" s="94"/>
    </row>
    <row r="182" spans="1:53" ht="45">
      <c r="A182" s="57">
        <v>97</v>
      </c>
      <c r="B182" s="59" t="s">
        <v>55</v>
      </c>
      <c r="C182" s="94" t="s">
        <v>812</v>
      </c>
      <c r="D182" s="94" t="s">
        <v>747</v>
      </c>
      <c r="E182" s="94" t="s">
        <v>916</v>
      </c>
      <c r="F182" s="94" t="s">
        <v>916</v>
      </c>
      <c r="G182" s="59" t="s">
        <v>22</v>
      </c>
      <c r="H182" s="60">
        <v>1992</v>
      </c>
      <c r="I182" s="61">
        <v>2</v>
      </c>
      <c r="J182" s="61">
        <v>18</v>
      </c>
      <c r="K182" s="61">
        <v>50</v>
      </c>
      <c r="L182" s="61">
        <v>2</v>
      </c>
      <c r="M182" s="43" t="s">
        <v>30</v>
      </c>
      <c r="N182" s="59" t="s">
        <v>28</v>
      </c>
      <c r="O182" s="43" t="s">
        <v>30</v>
      </c>
      <c r="P182" s="43" t="s">
        <v>28</v>
      </c>
      <c r="Q182" s="43" t="s">
        <v>642</v>
      </c>
      <c r="R182" s="59"/>
      <c r="S182" s="43" t="s">
        <v>647</v>
      </c>
      <c r="T182" s="43" t="s">
        <v>618</v>
      </c>
      <c r="U182" s="108" t="s">
        <v>956</v>
      </c>
      <c r="V182" s="108" t="s">
        <v>943</v>
      </c>
      <c r="W182" s="108" t="s">
        <v>948</v>
      </c>
      <c r="X182" s="108" t="s">
        <v>916</v>
      </c>
      <c r="Y182" s="108" t="s">
        <v>916</v>
      </c>
      <c r="Z182" s="44">
        <f t="shared" si="4"/>
        <v>981</v>
      </c>
      <c r="AA182" s="94">
        <v>981</v>
      </c>
      <c r="AB182" s="62"/>
      <c r="AC182" s="94"/>
      <c r="AD182" s="94">
        <f t="shared" si="5"/>
        <v>0</v>
      </c>
      <c r="AE182" s="94" t="s">
        <v>916</v>
      </c>
      <c r="AF182" s="94">
        <v>2500</v>
      </c>
      <c r="AG182" s="59"/>
      <c r="AH182" s="59"/>
      <c r="AI182" s="43" t="s">
        <v>11</v>
      </c>
      <c r="AJ182" s="59"/>
      <c r="AK182" s="59" t="s">
        <v>20</v>
      </c>
      <c r="AL182" s="59" t="s">
        <v>20</v>
      </c>
      <c r="AM182" s="59" t="s">
        <v>20</v>
      </c>
      <c r="AN182" s="59" t="s">
        <v>558</v>
      </c>
      <c r="AO182" s="59" t="s">
        <v>558</v>
      </c>
      <c r="AP182" s="94"/>
      <c r="AQ182" s="94"/>
      <c r="AR182" s="94">
        <v>6.38</v>
      </c>
      <c r="AS182" s="94">
        <v>35</v>
      </c>
      <c r="AT182" s="94"/>
      <c r="AU182" s="94"/>
      <c r="AV182" s="94"/>
      <c r="AW182" s="94">
        <v>535.76</v>
      </c>
      <c r="AX182" s="94"/>
      <c r="AY182" s="94"/>
      <c r="AZ182" s="126" t="s">
        <v>936</v>
      </c>
      <c r="BA182" s="127"/>
    </row>
    <row r="183" spans="1:53" ht="29.25" customHeight="1">
      <c r="A183" s="48">
        <v>98</v>
      </c>
      <c r="B183" s="59" t="s">
        <v>55</v>
      </c>
      <c r="C183" s="94" t="s">
        <v>812</v>
      </c>
      <c r="D183" s="94" t="s">
        <v>816</v>
      </c>
      <c r="E183" s="94" t="s">
        <v>916</v>
      </c>
      <c r="F183" s="94" t="s">
        <v>916</v>
      </c>
      <c r="G183" s="59" t="s">
        <v>22</v>
      </c>
      <c r="H183" s="60">
        <v>2011</v>
      </c>
      <c r="I183" s="61">
        <v>3</v>
      </c>
      <c r="J183" s="61">
        <v>12</v>
      </c>
      <c r="K183" s="61">
        <v>43</v>
      </c>
      <c r="L183" s="61">
        <v>2</v>
      </c>
      <c r="M183" s="43" t="s">
        <v>30</v>
      </c>
      <c r="N183" s="59" t="s">
        <v>28</v>
      </c>
      <c r="O183" s="43" t="s">
        <v>30</v>
      </c>
      <c r="P183" s="43" t="s">
        <v>28</v>
      </c>
      <c r="Q183" s="43" t="s">
        <v>642</v>
      </c>
      <c r="R183" s="59"/>
      <c r="S183" s="43" t="s">
        <v>647</v>
      </c>
      <c r="T183" s="43" t="s">
        <v>618</v>
      </c>
      <c r="U183" s="108" t="s">
        <v>956</v>
      </c>
      <c r="V183" s="108" t="s">
        <v>943</v>
      </c>
      <c r="W183" s="108" t="s">
        <v>948</v>
      </c>
      <c r="X183" s="108" t="s">
        <v>916</v>
      </c>
      <c r="Y183" s="108" t="s">
        <v>916</v>
      </c>
      <c r="Z183" s="44">
        <f t="shared" si="4"/>
        <v>1285.5</v>
      </c>
      <c r="AA183" s="94">
        <v>1237.2</v>
      </c>
      <c r="AB183" s="62"/>
      <c r="AC183" s="94">
        <v>48.3</v>
      </c>
      <c r="AD183" s="94">
        <f t="shared" si="5"/>
        <v>48.3</v>
      </c>
      <c r="AE183" s="94">
        <v>412.4</v>
      </c>
      <c r="AF183" s="94">
        <v>2500</v>
      </c>
      <c r="AG183" s="59"/>
      <c r="AH183" s="59"/>
      <c r="AI183" s="43" t="s">
        <v>12</v>
      </c>
      <c r="AJ183" s="59" t="s">
        <v>20</v>
      </c>
      <c r="AK183" s="59" t="s">
        <v>20</v>
      </c>
      <c r="AL183" s="59" t="s">
        <v>20</v>
      </c>
      <c r="AM183" s="59" t="s">
        <v>20</v>
      </c>
      <c r="AN183" s="59" t="s">
        <v>558</v>
      </c>
      <c r="AO183" s="59" t="s">
        <v>558</v>
      </c>
      <c r="AP183" s="94"/>
      <c r="AQ183" s="94"/>
      <c r="AR183" s="94">
        <v>6.38</v>
      </c>
      <c r="AS183" s="94">
        <v>28</v>
      </c>
      <c r="AT183" s="94"/>
      <c r="AU183" s="94"/>
      <c r="AV183" s="94"/>
      <c r="AW183" s="94">
        <v>805.77</v>
      </c>
      <c r="AX183" s="94"/>
      <c r="AY183" s="94"/>
      <c r="AZ183" s="126" t="s">
        <v>936</v>
      </c>
      <c r="BA183" s="127"/>
    </row>
    <row r="184" spans="1:53" ht="45">
      <c r="A184" s="57">
        <v>99</v>
      </c>
      <c r="B184" s="59" t="s">
        <v>55</v>
      </c>
      <c r="C184" s="94" t="s">
        <v>812</v>
      </c>
      <c r="D184" s="94" t="s">
        <v>748</v>
      </c>
      <c r="E184" s="94" t="s">
        <v>916</v>
      </c>
      <c r="F184" s="94" t="s">
        <v>916</v>
      </c>
      <c r="G184" s="59" t="s">
        <v>22</v>
      </c>
      <c r="H184" s="60">
        <v>1935</v>
      </c>
      <c r="I184" s="61">
        <v>1</v>
      </c>
      <c r="J184" s="61">
        <v>4</v>
      </c>
      <c r="K184" s="61">
        <v>15</v>
      </c>
      <c r="L184" s="61">
        <v>2</v>
      </c>
      <c r="M184" s="43" t="s">
        <v>30</v>
      </c>
      <c r="N184" s="59"/>
      <c r="O184" s="43"/>
      <c r="P184" s="43"/>
      <c r="Q184" s="43" t="s">
        <v>642</v>
      </c>
      <c r="R184" s="59"/>
      <c r="S184" s="43" t="s">
        <v>649</v>
      </c>
      <c r="T184" s="43" t="s">
        <v>618</v>
      </c>
      <c r="U184" s="108" t="s">
        <v>937</v>
      </c>
      <c r="V184" s="108" t="s">
        <v>938</v>
      </c>
      <c r="W184" s="108" t="s">
        <v>939</v>
      </c>
      <c r="X184" s="108" t="s">
        <v>916</v>
      </c>
      <c r="Y184" s="108" t="s">
        <v>916</v>
      </c>
      <c r="Z184" s="44">
        <f t="shared" si="4"/>
        <v>166.7</v>
      </c>
      <c r="AA184" s="94">
        <v>166.7</v>
      </c>
      <c r="AB184" s="62"/>
      <c r="AC184" s="94"/>
      <c r="AD184" s="94">
        <f t="shared" si="5"/>
        <v>0</v>
      </c>
      <c r="AE184" s="94" t="s">
        <v>916</v>
      </c>
      <c r="AF184" s="94">
        <v>1292</v>
      </c>
      <c r="AG184" s="59"/>
      <c r="AH184" s="59"/>
      <c r="AI184" s="59"/>
      <c r="AJ184" s="59"/>
      <c r="AK184" s="59"/>
      <c r="AL184" s="59"/>
      <c r="AM184" s="59"/>
      <c r="AN184" s="59"/>
      <c r="AO184" s="59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126" t="s">
        <v>936</v>
      </c>
      <c r="BA184" s="127"/>
    </row>
    <row r="185" spans="1:53" ht="75">
      <c r="A185" s="48">
        <v>100</v>
      </c>
      <c r="B185" s="59" t="s">
        <v>55</v>
      </c>
      <c r="C185" s="94" t="s">
        <v>812</v>
      </c>
      <c r="D185" s="94" t="s">
        <v>749</v>
      </c>
      <c r="E185" s="94" t="s">
        <v>916</v>
      </c>
      <c r="F185" s="94" t="s">
        <v>916</v>
      </c>
      <c r="G185" s="59" t="s">
        <v>22</v>
      </c>
      <c r="H185" s="60">
        <v>1917</v>
      </c>
      <c r="I185" s="61">
        <v>2</v>
      </c>
      <c r="J185" s="61">
        <v>12</v>
      </c>
      <c r="K185" s="61">
        <v>28</v>
      </c>
      <c r="L185" s="61">
        <v>1</v>
      </c>
      <c r="M185" s="59" t="s">
        <v>28</v>
      </c>
      <c r="N185" s="59" t="s">
        <v>28</v>
      </c>
      <c r="O185" s="43" t="s">
        <v>30</v>
      </c>
      <c r="P185" s="43" t="s">
        <v>28</v>
      </c>
      <c r="Q185" s="43" t="s">
        <v>642</v>
      </c>
      <c r="R185" s="59"/>
      <c r="S185" s="43" t="s">
        <v>649</v>
      </c>
      <c r="T185" s="43" t="s">
        <v>618</v>
      </c>
      <c r="U185" s="108" t="s">
        <v>947</v>
      </c>
      <c r="V185" s="108" t="s">
        <v>943</v>
      </c>
      <c r="W185" s="108" t="s">
        <v>948</v>
      </c>
      <c r="X185" s="108" t="s">
        <v>916</v>
      </c>
      <c r="Y185" s="108" t="s">
        <v>916</v>
      </c>
      <c r="Z185" s="44">
        <f t="shared" si="4"/>
        <v>578.3</v>
      </c>
      <c r="AA185" s="94">
        <v>524.5</v>
      </c>
      <c r="AB185" s="62"/>
      <c r="AC185" s="94">
        <v>53.8</v>
      </c>
      <c r="AD185" s="94">
        <f t="shared" si="5"/>
        <v>53.8</v>
      </c>
      <c r="AE185" s="94" t="s">
        <v>916</v>
      </c>
      <c r="AF185" s="94">
        <v>2628</v>
      </c>
      <c r="AG185" s="43" t="s">
        <v>449</v>
      </c>
      <c r="AH185" s="59"/>
      <c r="AI185" s="43" t="s">
        <v>11</v>
      </c>
      <c r="AJ185" s="59"/>
      <c r="AK185" s="59" t="s">
        <v>20</v>
      </c>
      <c r="AL185" s="59" t="s">
        <v>20</v>
      </c>
      <c r="AM185" s="59" t="s">
        <v>20</v>
      </c>
      <c r="AN185" s="59" t="s">
        <v>558</v>
      </c>
      <c r="AO185" s="59" t="s">
        <v>558</v>
      </c>
      <c r="AP185" s="94"/>
      <c r="AQ185" s="94"/>
      <c r="AR185" s="94">
        <v>6.38</v>
      </c>
      <c r="AS185" s="94">
        <v>13</v>
      </c>
      <c r="AT185" s="94">
        <v>0.2472</v>
      </c>
      <c r="AU185" s="94"/>
      <c r="AV185" s="94"/>
      <c r="AW185" s="94">
        <v>505.64</v>
      </c>
      <c r="AX185" s="94"/>
      <c r="AY185" s="94"/>
      <c r="AZ185" s="126" t="s">
        <v>936</v>
      </c>
      <c r="BA185" s="127"/>
    </row>
    <row r="186" spans="1:53" ht="62.25" customHeight="1">
      <c r="A186" s="57">
        <v>101</v>
      </c>
      <c r="B186" s="59" t="s">
        <v>55</v>
      </c>
      <c r="C186" s="94" t="s">
        <v>812</v>
      </c>
      <c r="D186" s="94" t="s">
        <v>750</v>
      </c>
      <c r="E186" s="94" t="s">
        <v>916</v>
      </c>
      <c r="F186" s="94" t="s">
        <v>916</v>
      </c>
      <c r="G186" s="59" t="s">
        <v>22</v>
      </c>
      <c r="H186" s="60">
        <v>1965</v>
      </c>
      <c r="I186" s="61">
        <v>1</v>
      </c>
      <c r="J186" s="61">
        <v>4</v>
      </c>
      <c r="K186" s="61">
        <v>6</v>
      </c>
      <c r="L186" s="61">
        <v>1</v>
      </c>
      <c r="M186" s="59" t="s">
        <v>28</v>
      </c>
      <c r="N186" s="59" t="s">
        <v>28</v>
      </c>
      <c r="O186" s="43"/>
      <c r="P186" s="43" t="s">
        <v>28</v>
      </c>
      <c r="Q186" s="43" t="s">
        <v>642</v>
      </c>
      <c r="R186" s="59"/>
      <c r="S186" s="43" t="s">
        <v>647</v>
      </c>
      <c r="T186" s="43" t="s">
        <v>618</v>
      </c>
      <c r="U186" s="108" t="s">
        <v>947</v>
      </c>
      <c r="V186" s="108" t="s">
        <v>938</v>
      </c>
      <c r="W186" s="108" t="s">
        <v>939</v>
      </c>
      <c r="X186" s="108" t="s">
        <v>916</v>
      </c>
      <c r="Y186" s="108" t="s">
        <v>916</v>
      </c>
      <c r="Z186" s="44">
        <f t="shared" si="4"/>
        <v>144.4</v>
      </c>
      <c r="AA186" s="94">
        <v>144.4</v>
      </c>
      <c r="AB186" s="62"/>
      <c r="AC186" s="94"/>
      <c r="AD186" s="94">
        <f t="shared" si="5"/>
        <v>0</v>
      </c>
      <c r="AE186" s="94" t="s">
        <v>916</v>
      </c>
      <c r="AF186" s="94">
        <v>2154</v>
      </c>
      <c r="AG186" s="43" t="s">
        <v>449</v>
      </c>
      <c r="AH186" s="59"/>
      <c r="AI186" s="59"/>
      <c r="AJ186" s="59"/>
      <c r="AK186" s="59" t="s">
        <v>20</v>
      </c>
      <c r="AL186" s="59"/>
      <c r="AM186" s="59" t="s">
        <v>20</v>
      </c>
      <c r="AN186" s="59" t="s">
        <v>558</v>
      </c>
      <c r="AO186" s="59" t="s">
        <v>558</v>
      </c>
      <c r="AP186" s="94"/>
      <c r="AQ186" s="94"/>
      <c r="AR186" s="94">
        <v>6.38</v>
      </c>
      <c r="AS186" s="94">
        <v>6</v>
      </c>
      <c r="AT186" s="94">
        <v>0.2472</v>
      </c>
      <c r="AU186" s="94"/>
      <c r="AV186" s="94"/>
      <c r="AW186" s="94"/>
      <c r="AX186" s="94"/>
      <c r="AY186" s="94"/>
      <c r="AZ186" s="126" t="s">
        <v>936</v>
      </c>
      <c r="BA186" s="127"/>
    </row>
    <row r="187" spans="1:53" ht="29.25" customHeight="1">
      <c r="A187" s="48">
        <v>102</v>
      </c>
      <c r="B187" s="59" t="s">
        <v>55</v>
      </c>
      <c r="C187" s="94" t="s">
        <v>812</v>
      </c>
      <c r="D187" s="94" t="s">
        <v>751</v>
      </c>
      <c r="E187" s="94" t="s">
        <v>916</v>
      </c>
      <c r="F187" s="94" t="s">
        <v>916</v>
      </c>
      <c r="G187" s="59" t="s">
        <v>22</v>
      </c>
      <c r="H187" s="60">
        <v>1987</v>
      </c>
      <c r="I187" s="61">
        <v>1</v>
      </c>
      <c r="J187" s="61">
        <v>2</v>
      </c>
      <c r="K187" s="61">
        <v>9</v>
      </c>
      <c r="L187" s="61">
        <v>2</v>
      </c>
      <c r="M187" s="43" t="s">
        <v>30</v>
      </c>
      <c r="N187" s="59" t="s">
        <v>28</v>
      </c>
      <c r="O187" s="43"/>
      <c r="P187" s="43" t="s">
        <v>28</v>
      </c>
      <c r="Q187" s="43" t="s">
        <v>642</v>
      </c>
      <c r="R187" s="59"/>
      <c r="S187" s="43" t="s">
        <v>648</v>
      </c>
      <c r="T187" s="43" t="s">
        <v>618</v>
      </c>
      <c r="U187" s="108" t="s">
        <v>947</v>
      </c>
      <c r="V187" s="108" t="s">
        <v>938</v>
      </c>
      <c r="W187" s="108" t="s">
        <v>939</v>
      </c>
      <c r="X187" s="108" t="s">
        <v>916</v>
      </c>
      <c r="Y187" s="108" t="s">
        <v>916</v>
      </c>
      <c r="Z187" s="44">
        <f t="shared" si="4"/>
        <v>136.6</v>
      </c>
      <c r="AA187" s="94">
        <v>136.6</v>
      </c>
      <c r="AB187" s="62"/>
      <c r="AC187" s="94"/>
      <c r="AD187" s="94">
        <f t="shared" si="5"/>
        <v>0</v>
      </c>
      <c r="AE187" s="94" t="s">
        <v>916</v>
      </c>
      <c r="AF187" s="94">
        <v>990</v>
      </c>
      <c r="AG187" s="59"/>
      <c r="AH187" s="59"/>
      <c r="AI187" s="59"/>
      <c r="AJ187" s="59"/>
      <c r="AK187" s="59" t="s">
        <v>20</v>
      </c>
      <c r="AL187" s="59"/>
      <c r="AM187" s="59" t="s">
        <v>20</v>
      </c>
      <c r="AN187" s="59" t="s">
        <v>558</v>
      </c>
      <c r="AO187" s="59" t="s">
        <v>558</v>
      </c>
      <c r="AP187" s="94"/>
      <c r="AQ187" s="94"/>
      <c r="AR187" s="94">
        <v>6.38</v>
      </c>
      <c r="AS187" s="94">
        <v>2</v>
      </c>
      <c r="AT187" s="94"/>
      <c r="AU187" s="94"/>
      <c r="AV187" s="94"/>
      <c r="AW187" s="94">
        <v>55.78</v>
      </c>
      <c r="AX187" s="94"/>
      <c r="AY187" s="94"/>
      <c r="AZ187" s="126" t="s">
        <v>936</v>
      </c>
      <c r="BA187" s="127"/>
    </row>
    <row r="188" spans="1:53" ht="75">
      <c r="A188" s="57">
        <v>103</v>
      </c>
      <c r="B188" s="59" t="s">
        <v>55</v>
      </c>
      <c r="C188" s="94" t="s">
        <v>812</v>
      </c>
      <c r="D188" s="94" t="s">
        <v>752</v>
      </c>
      <c r="E188" s="94" t="s">
        <v>916</v>
      </c>
      <c r="F188" s="94" t="s">
        <v>916</v>
      </c>
      <c r="G188" s="59" t="s">
        <v>22</v>
      </c>
      <c r="H188" s="60">
        <v>1968</v>
      </c>
      <c r="I188" s="61">
        <v>1</v>
      </c>
      <c r="J188" s="61">
        <v>4</v>
      </c>
      <c r="K188" s="61">
        <v>4</v>
      </c>
      <c r="L188" s="61">
        <v>1</v>
      </c>
      <c r="M188" s="59" t="s">
        <v>28</v>
      </c>
      <c r="N188" s="59" t="s">
        <v>28</v>
      </c>
      <c r="O188" s="43"/>
      <c r="P188" s="43" t="s">
        <v>28</v>
      </c>
      <c r="Q188" s="43" t="s">
        <v>642</v>
      </c>
      <c r="R188" s="59"/>
      <c r="S188" s="43" t="s">
        <v>647</v>
      </c>
      <c r="T188" s="43" t="s">
        <v>618</v>
      </c>
      <c r="U188" s="108" t="s">
        <v>947</v>
      </c>
      <c r="V188" s="108" t="s">
        <v>938</v>
      </c>
      <c r="W188" s="108" t="s">
        <v>939</v>
      </c>
      <c r="X188" s="108" t="s">
        <v>916</v>
      </c>
      <c r="Y188" s="108" t="s">
        <v>916</v>
      </c>
      <c r="Z188" s="44">
        <f t="shared" si="4"/>
        <v>178.2</v>
      </c>
      <c r="AA188" s="94">
        <v>178.2</v>
      </c>
      <c r="AB188" s="62"/>
      <c r="AC188" s="94"/>
      <c r="AD188" s="94">
        <f t="shared" si="5"/>
        <v>0</v>
      </c>
      <c r="AE188" s="94" t="s">
        <v>916</v>
      </c>
      <c r="AF188" s="94">
        <v>2859</v>
      </c>
      <c r="AG188" s="43" t="s">
        <v>449</v>
      </c>
      <c r="AH188" s="59"/>
      <c r="AI188" s="59"/>
      <c r="AJ188" s="59"/>
      <c r="AK188" s="59" t="s">
        <v>20</v>
      </c>
      <c r="AL188" s="59"/>
      <c r="AM188" s="59" t="s">
        <v>20</v>
      </c>
      <c r="AN188" s="59" t="s">
        <v>558</v>
      </c>
      <c r="AO188" s="59" t="s">
        <v>558</v>
      </c>
      <c r="AP188" s="94"/>
      <c r="AQ188" s="94"/>
      <c r="AR188" s="94">
        <v>6.38</v>
      </c>
      <c r="AS188" s="94">
        <v>1</v>
      </c>
      <c r="AT188" s="94">
        <v>0.2472</v>
      </c>
      <c r="AU188" s="94"/>
      <c r="AV188" s="94"/>
      <c r="AW188" s="94">
        <v>212</v>
      </c>
      <c r="AX188" s="94"/>
      <c r="AY188" s="94"/>
      <c r="AZ188" s="126" t="s">
        <v>936</v>
      </c>
      <c r="BA188" s="127"/>
    </row>
    <row r="189" spans="1:53" ht="75">
      <c r="A189" s="48">
        <v>104</v>
      </c>
      <c r="B189" s="59" t="s">
        <v>55</v>
      </c>
      <c r="C189" s="94" t="s">
        <v>812</v>
      </c>
      <c r="D189" s="94" t="s">
        <v>753</v>
      </c>
      <c r="E189" s="94" t="s">
        <v>916</v>
      </c>
      <c r="F189" s="94" t="s">
        <v>916</v>
      </c>
      <c r="G189" s="59" t="s">
        <v>22</v>
      </c>
      <c r="H189" s="60">
        <v>1972</v>
      </c>
      <c r="I189" s="61">
        <v>1</v>
      </c>
      <c r="J189" s="61">
        <v>2</v>
      </c>
      <c r="K189" s="61">
        <v>8</v>
      </c>
      <c r="L189" s="61">
        <v>1</v>
      </c>
      <c r="M189" s="59" t="s">
        <v>28</v>
      </c>
      <c r="N189" s="59" t="s">
        <v>28</v>
      </c>
      <c r="O189" s="43"/>
      <c r="P189" s="43" t="s">
        <v>28</v>
      </c>
      <c r="Q189" s="43" t="s">
        <v>642</v>
      </c>
      <c r="R189" s="59"/>
      <c r="S189" s="43" t="s">
        <v>649</v>
      </c>
      <c r="T189" s="43" t="s">
        <v>618</v>
      </c>
      <c r="U189" s="108" t="s">
        <v>947</v>
      </c>
      <c r="V189" s="108" t="s">
        <v>943</v>
      </c>
      <c r="W189" s="108" t="s">
        <v>948</v>
      </c>
      <c r="X189" s="108" t="s">
        <v>916</v>
      </c>
      <c r="Y189" s="108" t="s">
        <v>916</v>
      </c>
      <c r="Z189" s="44">
        <f t="shared" si="4"/>
        <v>103.5</v>
      </c>
      <c r="AA189" s="94">
        <v>103.5</v>
      </c>
      <c r="AB189" s="62"/>
      <c r="AC189" s="94"/>
      <c r="AD189" s="94">
        <f t="shared" si="5"/>
        <v>0</v>
      </c>
      <c r="AE189" s="94" t="s">
        <v>916</v>
      </c>
      <c r="AF189" s="94">
        <v>2018</v>
      </c>
      <c r="AG189" s="43" t="s">
        <v>449</v>
      </c>
      <c r="AH189" s="59"/>
      <c r="AI189" s="43" t="s">
        <v>11</v>
      </c>
      <c r="AJ189" s="59"/>
      <c r="AK189" s="59" t="s">
        <v>20</v>
      </c>
      <c r="AL189" s="59" t="s">
        <v>20</v>
      </c>
      <c r="AM189" s="59" t="s">
        <v>20</v>
      </c>
      <c r="AN189" s="59" t="s">
        <v>558</v>
      </c>
      <c r="AO189" s="59" t="s">
        <v>558</v>
      </c>
      <c r="AP189" s="94"/>
      <c r="AQ189" s="94"/>
      <c r="AR189" s="94">
        <v>6.38</v>
      </c>
      <c r="AS189" s="94">
        <v>0</v>
      </c>
      <c r="AT189" s="94">
        <v>0.2472</v>
      </c>
      <c r="AU189" s="94"/>
      <c r="AV189" s="94"/>
      <c r="AW189" s="94">
        <v>112</v>
      </c>
      <c r="AX189" s="94"/>
      <c r="AY189" s="94"/>
      <c r="AZ189" s="126" t="s">
        <v>936</v>
      </c>
      <c r="BA189" s="127"/>
    </row>
    <row r="190" spans="1:53" ht="75">
      <c r="A190" s="57">
        <v>105</v>
      </c>
      <c r="B190" s="59" t="s">
        <v>55</v>
      </c>
      <c r="C190" s="94" t="s">
        <v>812</v>
      </c>
      <c r="D190" s="94" t="s">
        <v>754</v>
      </c>
      <c r="E190" s="94" t="s">
        <v>916</v>
      </c>
      <c r="F190" s="94" t="s">
        <v>916</v>
      </c>
      <c r="G190" s="59" t="s">
        <v>22</v>
      </c>
      <c r="H190" s="60">
        <v>1977</v>
      </c>
      <c r="I190" s="61">
        <v>2</v>
      </c>
      <c r="J190" s="61">
        <v>16</v>
      </c>
      <c r="K190" s="61">
        <v>32</v>
      </c>
      <c r="L190" s="61">
        <v>1</v>
      </c>
      <c r="M190" s="59" t="s">
        <v>28</v>
      </c>
      <c r="N190" s="59" t="s">
        <v>28</v>
      </c>
      <c r="O190" s="43" t="s">
        <v>30</v>
      </c>
      <c r="P190" s="43" t="s">
        <v>28</v>
      </c>
      <c r="Q190" s="43" t="s">
        <v>642</v>
      </c>
      <c r="R190" s="59"/>
      <c r="S190" s="43" t="s">
        <v>647</v>
      </c>
      <c r="T190" s="43" t="s">
        <v>618</v>
      </c>
      <c r="U190" s="108" t="s">
        <v>947</v>
      </c>
      <c r="V190" s="108" t="s">
        <v>943</v>
      </c>
      <c r="W190" s="108" t="s">
        <v>948</v>
      </c>
      <c r="X190" s="108" t="s">
        <v>916</v>
      </c>
      <c r="Y190" s="108" t="s">
        <v>916</v>
      </c>
      <c r="Z190" s="44">
        <f t="shared" si="4"/>
        <v>835.5</v>
      </c>
      <c r="AA190" s="94">
        <v>770.3</v>
      </c>
      <c r="AB190" s="62"/>
      <c r="AC190" s="94">
        <v>65.2</v>
      </c>
      <c r="AD190" s="94">
        <f t="shared" si="5"/>
        <v>65.2</v>
      </c>
      <c r="AE190" s="94" t="s">
        <v>916</v>
      </c>
      <c r="AF190" s="94">
        <v>2600</v>
      </c>
      <c r="AG190" s="43" t="s">
        <v>449</v>
      </c>
      <c r="AH190" s="59"/>
      <c r="AI190" s="43" t="s">
        <v>11</v>
      </c>
      <c r="AJ190" s="59"/>
      <c r="AK190" s="59" t="s">
        <v>20</v>
      </c>
      <c r="AL190" s="59" t="s">
        <v>20</v>
      </c>
      <c r="AM190" s="59" t="s">
        <v>20</v>
      </c>
      <c r="AN190" s="59" t="s">
        <v>558</v>
      </c>
      <c r="AO190" s="59" t="s">
        <v>558</v>
      </c>
      <c r="AP190" s="94"/>
      <c r="AQ190" s="94"/>
      <c r="AR190" s="94">
        <v>6.38</v>
      </c>
      <c r="AS190" s="94">
        <v>1</v>
      </c>
      <c r="AT190" s="94">
        <v>0.2472</v>
      </c>
      <c r="AU190" s="94"/>
      <c r="AV190" s="94"/>
      <c r="AW190" s="94">
        <v>603.47</v>
      </c>
      <c r="AX190" s="94"/>
      <c r="AY190" s="94"/>
      <c r="AZ190" s="126" t="s">
        <v>936</v>
      </c>
      <c r="BA190" s="127"/>
    </row>
    <row r="191" spans="1:53" ht="62.25" customHeight="1">
      <c r="A191" s="48">
        <v>106</v>
      </c>
      <c r="B191" s="59" t="s">
        <v>55</v>
      </c>
      <c r="C191" s="94" t="s">
        <v>812</v>
      </c>
      <c r="D191" s="94" t="s">
        <v>755</v>
      </c>
      <c r="E191" s="94" t="s">
        <v>916</v>
      </c>
      <c r="F191" s="94" t="s">
        <v>916</v>
      </c>
      <c r="G191" s="59" t="s">
        <v>22</v>
      </c>
      <c r="H191" s="60">
        <v>1984</v>
      </c>
      <c r="I191" s="61">
        <v>2</v>
      </c>
      <c r="J191" s="61">
        <v>18</v>
      </c>
      <c r="K191" s="61">
        <v>47</v>
      </c>
      <c r="L191" s="61">
        <v>1</v>
      </c>
      <c r="M191" s="59" t="s">
        <v>28</v>
      </c>
      <c r="N191" s="59" t="s">
        <v>28</v>
      </c>
      <c r="O191" s="43" t="s">
        <v>30</v>
      </c>
      <c r="P191" s="43" t="s">
        <v>28</v>
      </c>
      <c r="Q191" s="43" t="s">
        <v>642</v>
      </c>
      <c r="R191" s="59"/>
      <c r="S191" s="43" t="s">
        <v>647</v>
      </c>
      <c r="T191" s="43" t="s">
        <v>620</v>
      </c>
      <c r="U191" s="108" t="s">
        <v>947</v>
      </c>
      <c r="V191" s="108" t="s">
        <v>943</v>
      </c>
      <c r="W191" s="108" t="s">
        <v>948</v>
      </c>
      <c r="X191" s="108" t="s">
        <v>916</v>
      </c>
      <c r="Y191" s="108" t="s">
        <v>916</v>
      </c>
      <c r="Z191" s="44">
        <f t="shared" si="4"/>
        <v>934.5999999999999</v>
      </c>
      <c r="AA191" s="94">
        <v>846.3</v>
      </c>
      <c r="AB191" s="62"/>
      <c r="AC191" s="94">
        <v>88.3</v>
      </c>
      <c r="AD191" s="94">
        <f t="shared" si="5"/>
        <v>88.3</v>
      </c>
      <c r="AE191" s="94" t="s">
        <v>916</v>
      </c>
      <c r="AF191" s="94">
        <v>2659</v>
      </c>
      <c r="AG191" s="43" t="s">
        <v>449</v>
      </c>
      <c r="AH191" s="59"/>
      <c r="AI191" s="43" t="s">
        <v>11</v>
      </c>
      <c r="AJ191" s="59"/>
      <c r="AK191" s="59" t="s">
        <v>20</v>
      </c>
      <c r="AL191" s="59" t="s">
        <v>20</v>
      </c>
      <c r="AM191" s="59" t="s">
        <v>20</v>
      </c>
      <c r="AN191" s="59" t="s">
        <v>558</v>
      </c>
      <c r="AO191" s="59" t="s">
        <v>558</v>
      </c>
      <c r="AP191" s="94"/>
      <c r="AQ191" s="94"/>
      <c r="AR191" s="94">
        <v>6.38</v>
      </c>
      <c r="AS191" s="94">
        <v>28</v>
      </c>
      <c r="AT191" s="94">
        <v>0.2472</v>
      </c>
      <c r="AU191" s="94"/>
      <c r="AV191" s="94"/>
      <c r="AW191" s="94">
        <v>588.22</v>
      </c>
      <c r="AX191" s="94"/>
      <c r="AY191" s="94"/>
      <c r="AZ191" s="126" t="s">
        <v>936</v>
      </c>
      <c r="BA191" s="127"/>
    </row>
    <row r="192" spans="1:53" ht="60">
      <c r="A192" s="57">
        <v>107</v>
      </c>
      <c r="B192" s="59" t="s">
        <v>55</v>
      </c>
      <c r="C192" s="94" t="s">
        <v>812</v>
      </c>
      <c r="D192" s="94" t="s">
        <v>756</v>
      </c>
      <c r="E192" s="94" t="s">
        <v>916</v>
      </c>
      <c r="F192" s="94" t="s">
        <v>916</v>
      </c>
      <c r="G192" s="59" t="s">
        <v>22</v>
      </c>
      <c r="H192" s="60">
        <v>1985</v>
      </c>
      <c r="I192" s="61">
        <v>2</v>
      </c>
      <c r="J192" s="61">
        <v>18</v>
      </c>
      <c r="K192" s="61">
        <v>47</v>
      </c>
      <c r="L192" s="61">
        <v>2</v>
      </c>
      <c r="M192" s="43" t="s">
        <v>30</v>
      </c>
      <c r="N192" s="59" t="s">
        <v>28</v>
      </c>
      <c r="O192" s="43" t="s">
        <v>30</v>
      </c>
      <c r="P192" s="43" t="s">
        <v>28</v>
      </c>
      <c r="Q192" s="43" t="s">
        <v>642</v>
      </c>
      <c r="R192" s="59"/>
      <c r="S192" s="43" t="s">
        <v>647</v>
      </c>
      <c r="T192" s="43" t="s">
        <v>620</v>
      </c>
      <c r="U192" s="108" t="s">
        <v>947</v>
      </c>
      <c r="V192" s="108" t="s">
        <v>943</v>
      </c>
      <c r="W192" s="108" t="s">
        <v>948</v>
      </c>
      <c r="X192" s="108" t="s">
        <v>916</v>
      </c>
      <c r="Y192" s="108" t="s">
        <v>916</v>
      </c>
      <c r="Z192" s="44">
        <f t="shared" si="4"/>
        <v>953</v>
      </c>
      <c r="AA192" s="94">
        <v>865</v>
      </c>
      <c r="AB192" s="62"/>
      <c r="AC192" s="94">
        <v>88</v>
      </c>
      <c r="AD192" s="94">
        <f t="shared" si="5"/>
        <v>88</v>
      </c>
      <c r="AE192" s="94" t="s">
        <v>916</v>
      </c>
      <c r="AF192" s="94">
        <v>1050</v>
      </c>
      <c r="AG192" s="59"/>
      <c r="AH192" s="59"/>
      <c r="AI192" s="43" t="s">
        <v>11</v>
      </c>
      <c r="AJ192" s="59"/>
      <c r="AK192" s="59" t="s">
        <v>20</v>
      </c>
      <c r="AL192" s="59" t="s">
        <v>20</v>
      </c>
      <c r="AM192" s="59" t="s">
        <v>20</v>
      </c>
      <c r="AN192" s="59" t="s">
        <v>558</v>
      </c>
      <c r="AO192" s="59" t="s">
        <v>558</v>
      </c>
      <c r="AP192" s="94"/>
      <c r="AQ192" s="94"/>
      <c r="AR192" s="94">
        <v>6.38</v>
      </c>
      <c r="AS192" s="94">
        <v>18</v>
      </c>
      <c r="AT192" s="94"/>
      <c r="AU192" s="94"/>
      <c r="AV192" s="94">
        <v>2668</v>
      </c>
      <c r="AW192" s="94">
        <v>1149.86</v>
      </c>
      <c r="AX192" s="94"/>
      <c r="AY192" s="94"/>
      <c r="AZ192" s="126" t="s">
        <v>936</v>
      </c>
      <c r="BA192" s="127"/>
    </row>
    <row r="193" spans="1:53" ht="75">
      <c r="A193" s="48">
        <v>108</v>
      </c>
      <c r="B193" s="59" t="s">
        <v>55</v>
      </c>
      <c r="C193" s="94" t="s">
        <v>812</v>
      </c>
      <c r="D193" s="94" t="s">
        <v>757</v>
      </c>
      <c r="E193" s="94" t="s">
        <v>916</v>
      </c>
      <c r="F193" s="94" t="s">
        <v>916</v>
      </c>
      <c r="G193" s="59" t="s">
        <v>22</v>
      </c>
      <c r="H193" s="60">
        <v>1990</v>
      </c>
      <c r="I193" s="61">
        <v>2</v>
      </c>
      <c r="J193" s="61">
        <v>27</v>
      </c>
      <c r="K193" s="61">
        <v>63</v>
      </c>
      <c r="L193" s="61">
        <v>1</v>
      </c>
      <c r="M193" s="59" t="s">
        <v>28</v>
      </c>
      <c r="N193" s="59" t="s">
        <v>28</v>
      </c>
      <c r="O193" s="43" t="s">
        <v>30</v>
      </c>
      <c r="P193" s="43" t="s">
        <v>28</v>
      </c>
      <c r="Q193" s="43" t="s">
        <v>642</v>
      </c>
      <c r="R193" s="59"/>
      <c r="S193" s="43" t="s">
        <v>648</v>
      </c>
      <c r="T193" s="43" t="s">
        <v>618</v>
      </c>
      <c r="U193" s="108" t="s">
        <v>956</v>
      </c>
      <c r="V193" s="108" t="s">
        <v>943</v>
      </c>
      <c r="W193" s="108" t="s">
        <v>948</v>
      </c>
      <c r="X193" s="108" t="s">
        <v>916</v>
      </c>
      <c r="Y193" s="108" t="s">
        <v>916</v>
      </c>
      <c r="Z193" s="44">
        <f t="shared" si="4"/>
        <v>1419.6</v>
      </c>
      <c r="AA193" s="94">
        <v>1284.3</v>
      </c>
      <c r="AB193" s="62"/>
      <c r="AC193" s="94">
        <v>135.3</v>
      </c>
      <c r="AD193" s="94">
        <f t="shared" si="5"/>
        <v>135.3</v>
      </c>
      <c r="AE193" s="94">
        <v>428.1</v>
      </c>
      <c r="AF193" s="94">
        <v>1840</v>
      </c>
      <c r="AG193" s="43" t="s">
        <v>449</v>
      </c>
      <c r="AH193" s="59"/>
      <c r="AI193" s="43" t="s">
        <v>11</v>
      </c>
      <c r="AJ193" s="59"/>
      <c r="AK193" s="59" t="s">
        <v>20</v>
      </c>
      <c r="AL193" s="59" t="s">
        <v>20</v>
      </c>
      <c r="AM193" s="59" t="s">
        <v>20</v>
      </c>
      <c r="AN193" s="59" t="s">
        <v>558</v>
      </c>
      <c r="AO193" s="59" t="s">
        <v>558</v>
      </c>
      <c r="AP193" s="94"/>
      <c r="AQ193" s="94"/>
      <c r="AR193" s="94">
        <v>6.38</v>
      </c>
      <c r="AS193" s="94">
        <v>30</v>
      </c>
      <c r="AT193" s="94">
        <v>0.2472</v>
      </c>
      <c r="AU193" s="94"/>
      <c r="AV193" s="94"/>
      <c r="AW193" s="94">
        <v>837.46</v>
      </c>
      <c r="AX193" s="94"/>
      <c r="AY193" s="94"/>
      <c r="AZ193" s="126" t="s">
        <v>936</v>
      </c>
      <c r="BA193" s="127"/>
    </row>
    <row r="194" spans="1:53" ht="75">
      <c r="A194" s="57">
        <v>109</v>
      </c>
      <c r="B194" s="59" t="s">
        <v>55</v>
      </c>
      <c r="C194" s="94" t="s">
        <v>812</v>
      </c>
      <c r="D194" s="94" t="s">
        <v>758</v>
      </c>
      <c r="E194" s="94" t="s">
        <v>916</v>
      </c>
      <c r="F194" s="94" t="s">
        <v>916</v>
      </c>
      <c r="G194" s="59" t="s">
        <v>22</v>
      </c>
      <c r="H194" s="60">
        <v>1995</v>
      </c>
      <c r="I194" s="61">
        <v>2</v>
      </c>
      <c r="J194" s="61">
        <v>27</v>
      </c>
      <c r="K194" s="61">
        <v>62</v>
      </c>
      <c r="L194" s="61">
        <v>1</v>
      </c>
      <c r="M194" s="59" t="s">
        <v>28</v>
      </c>
      <c r="N194" s="59" t="s">
        <v>28</v>
      </c>
      <c r="O194" s="43" t="s">
        <v>30</v>
      </c>
      <c r="P194" s="43" t="s">
        <v>28</v>
      </c>
      <c r="Q194" s="43" t="s">
        <v>642</v>
      </c>
      <c r="R194" s="59"/>
      <c r="S194" s="43" t="s">
        <v>648</v>
      </c>
      <c r="T194" s="43" t="s">
        <v>618</v>
      </c>
      <c r="U194" s="108" t="s">
        <v>956</v>
      </c>
      <c r="V194" s="108" t="s">
        <v>943</v>
      </c>
      <c r="W194" s="108" t="s">
        <v>948</v>
      </c>
      <c r="X194" s="108" t="s">
        <v>916</v>
      </c>
      <c r="Y194" s="108" t="s">
        <v>916</v>
      </c>
      <c r="Z194" s="44">
        <f t="shared" si="4"/>
        <v>1577.2</v>
      </c>
      <c r="AA194" s="94">
        <v>1434.3</v>
      </c>
      <c r="AB194" s="62"/>
      <c r="AC194" s="94">
        <v>142.9</v>
      </c>
      <c r="AD194" s="94">
        <f t="shared" si="5"/>
        <v>142.9</v>
      </c>
      <c r="AE194" s="94">
        <v>478.1</v>
      </c>
      <c r="AF194" s="94">
        <v>2031</v>
      </c>
      <c r="AG194" s="43" t="s">
        <v>449</v>
      </c>
      <c r="AH194" s="59"/>
      <c r="AI194" s="43" t="s">
        <v>11</v>
      </c>
      <c r="AJ194" s="59"/>
      <c r="AK194" s="59" t="s">
        <v>20</v>
      </c>
      <c r="AL194" s="59" t="s">
        <v>20</v>
      </c>
      <c r="AM194" s="59" t="s">
        <v>20</v>
      </c>
      <c r="AN194" s="59" t="s">
        <v>558</v>
      </c>
      <c r="AO194" s="59" t="s">
        <v>558</v>
      </c>
      <c r="AP194" s="94"/>
      <c r="AQ194" s="94"/>
      <c r="AR194" s="94">
        <v>6.38</v>
      </c>
      <c r="AS194" s="94">
        <v>44</v>
      </c>
      <c r="AT194" s="94">
        <v>0.2472</v>
      </c>
      <c r="AU194" s="94"/>
      <c r="AV194" s="94"/>
      <c r="AW194" s="94">
        <v>595.42</v>
      </c>
      <c r="AX194" s="94"/>
      <c r="AY194" s="94"/>
      <c r="AZ194" s="126" t="s">
        <v>936</v>
      </c>
      <c r="BA194" s="127"/>
    </row>
    <row r="195" spans="1:53" ht="71.25" customHeight="1">
      <c r="A195" s="48">
        <v>110</v>
      </c>
      <c r="B195" s="59" t="s">
        <v>55</v>
      </c>
      <c r="C195" s="94" t="s">
        <v>812</v>
      </c>
      <c r="D195" s="94" t="s">
        <v>759</v>
      </c>
      <c r="E195" s="94" t="s">
        <v>916</v>
      </c>
      <c r="F195" s="94" t="s">
        <v>916</v>
      </c>
      <c r="G195" s="59" t="s">
        <v>22</v>
      </c>
      <c r="H195" s="60">
        <v>1995</v>
      </c>
      <c r="I195" s="61">
        <v>3</v>
      </c>
      <c r="J195" s="61">
        <v>45</v>
      </c>
      <c r="K195" s="61">
        <v>149</v>
      </c>
      <c r="L195" s="61">
        <v>1</v>
      </c>
      <c r="M195" s="59" t="s">
        <v>28</v>
      </c>
      <c r="N195" s="59" t="s">
        <v>28</v>
      </c>
      <c r="O195" s="43" t="s">
        <v>30</v>
      </c>
      <c r="P195" s="43" t="s">
        <v>28</v>
      </c>
      <c r="Q195" s="43" t="s">
        <v>642</v>
      </c>
      <c r="R195" s="59"/>
      <c r="S195" s="43" t="s">
        <v>647</v>
      </c>
      <c r="T195" s="43" t="s">
        <v>618</v>
      </c>
      <c r="U195" s="108" t="s">
        <v>956</v>
      </c>
      <c r="V195" s="108" t="s">
        <v>943</v>
      </c>
      <c r="W195" s="108" t="s">
        <v>948</v>
      </c>
      <c r="X195" s="108" t="s">
        <v>916</v>
      </c>
      <c r="Y195" s="108" t="s">
        <v>916</v>
      </c>
      <c r="Z195" s="44">
        <f t="shared" si="4"/>
        <v>2786.8</v>
      </c>
      <c r="AA195" s="94">
        <v>2570.8</v>
      </c>
      <c r="AB195" s="62"/>
      <c r="AC195" s="94">
        <v>216</v>
      </c>
      <c r="AD195" s="94">
        <f t="shared" si="5"/>
        <v>216</v>
      </c>
      <c r="AE195" s="94">
        <v>856.9</v>
      </c>
      <c r="AF195" s="94">
        <v>3417</v>
      </c>
      <c r="AG195" s="43" t="s">
        <v>449</v>
      </c>
      <c r="AH195" s="59"/>
      <c r="AI195" s="43" t="s">
        <v>11</v>
      </c>
      <c r="AJ195" s="59"/>
      <c r="AK195" s="59" t="s">
        <v>20</v>
      </c>
      <c r="AL195" s="59" t="s">
        <v>20</v>
      </c>
      <c r="AM195" s="59" t="s">
        <v>20</v>
      </c>
      <c r="AN195" s="59" t="s">
        <v>558</v>
      </c>
      <c r="AO195" s="59" t="s">
        <v>558</v>
      </c>
      <c r="AP195" s="94"/>
      <c r="AQ195" s="94"/>
      <c r="AR195" s="94">
        <v>6.38</v>
      </c>
      <c r="AS195" s="94">
        <v>89</v>
      </c>
      <c r="AT195" s="94">
        <v>0.2472</v>
      </c>
      <c r="AU195" s="94"/>
      <c r="AV195" s="94">
        <v>10854</v>
      </c>
      <c r="AW195" s="94">
        <v>1552.94</v>
      </c>
      <c r="AX195" s="94"/>
      <c r="AY195" s="94"/>
      <c r="AZ195" s="126" t="s">
        <v>936</v>
      </c>
      <c r="BA195" s="127"/>
    </row>
    <row r="196" spans="1:53" ht="45">
      <c r="A196" s="57">
        <v>111</v>
      </c>
      <c r="B196" s="59" t="s">
        <v>55</v>
      </c>
      <c r="C196" s="94" t="s">
        <v>812</v>
      </c>
      <c r="D196" s="94" t="s">
        <v>760</v>
      </c>
      <c r="E196" s="94" t="s">
        <v>916</v>
      </c>
      <c r="F196" s="94" t="s">
        <v>916</v>
      </c>
      <c r="G196" s="59" t="s">
        <v>22</v>
      </c>
      <c r="H196" s="60">
        <v>1959</v>
      </c>
      <c r="I196" s="61">
        <v>1</v>
      </c>
      <c r="J196" s="61">
        <v>4</v>
      </c>
      <c r="K196" s="61">
        <v>7</v>
      </c>
      <c r="L196" s="61">
        <v>2</v>
      </c>
      <c r="M196" s="43" t="s">
        <v>30</v>
      </c>
      <c r="N196" s="59" t="s">
        <v>28</v>
      </c>
      <c r="O196" s="43"/>
      <c r="P196" s="43"/>
      <c r="Q196" s="43" t="s">
        <v>643</v>
      </c>
      <c r="R196" s="59"/>
      <c r="S196" s="43" t="s">
        <v>649</v>
      </c>
      <c r="T196" s="43" t="s">
        <v>618</v>
      </c>
      <c r="U196" s="108" t="s">
        <v>937</v>
      </c>
      <c r="V196" s="108" t="s">
        <v>938</v>
      </c>
      <c r="W196" s="108" t="s">
        <v>939</v>
      </c>
      <c r="X196" s="108" t="s">
        <v>916</v>
      </c>
      <c r="Y196" s="108" t="s">
        <v>916</v>
      </c>
      <c r="Z196" s="44">
        <f t="shared" si="4"/>
        <v>125.8</v>
      </c>
      <c r="AA196" s="94">
        <v>125.8</v>
      </c>
      <c r="AB196" s="62"/>
      <c r="AC196" s="94"/>
      <c r="AD196" s="94">
        <f t="shared" si="5"/>
        <v>0</v>
      </c>
      <c r="AE196" s="94" t="s">
        <v>916</v>
      </c>
      <c r="AF196" s="94">
        <v>1158</v>
      </c>
      <c r="AG196" s="59"/>
      <c r="AH196" s="59"/>
      <c r="AI196" s="59"/>
      <c r="AJ196" s="59"/>
      <c r="AK196" s="59" t="s">
        <v>20</v>
      </c>
      <c r="AL196" s="59"/>
      <c r="AM196" s="59"/>
      <c r="AN196" s="59" t="s">
        <v>558</v>
      </c>
      <c r="AO196" s="43" t="s">
        <v>542</v>
      </c>
      <c r="AP196" s="94"/>
      <c r="AQ196" s="94"/>
      <c r="AR196" s="94">
        <v>1.37</v>
      </c>
      <c r="AS196" s="94">
        <v>7</v>
      </c>
      <c r="AT196" s="94"/>
      <c r="AU196" s="94"/>
      <c r="AV196" s="94"/>
      <c r="AW196" s="94"/>
      <c r="AX196" s="94"/>
      <c r="AY196" s="94"/>
      <c r="AZ196" s="126" t="s">
        <v>936</v>
      </c>
      <c r="BA196" s="127"/>
    </row>
    <row r="197" spans="1:53" ht="45">
      <c r="A197" s="48">
        <v>112</v>
      </c>
      <c r="B197" s="59" t="s">
        <v>55</v>
      </c>
      <c r="C197" s="94" t="s">
        <v>812</v>
      </c>
      <c r="D197" s="94" t="s">
        <v>761</v>
      </c>
      <c r="E197" s="94" t="s">
        <v>916</v>
      </c>
      <c r="F197" s="94" t="s">
        <v>916</v>
      </c>
      <c r="G197" s="59" t="s">
        <v>22</v>
      </c>
      <c r="H197" s="60">
        <v>1937</v>
      </c>
      <c r="I197" s="61">
        <v>1</v>
      </c>
      <c r="J197" s="61">
        <v>8</v>
      </c>
      <c r="K197" s="61">
        <v>23</v>
      </c>
      <c r="L197" s="61">
        <v>2</v>
      </c>
      <c r="M197" s="43" t="s">
        <v>30</v>
      </c>
      <c r="N197" s="59" t="s">
        <v>28</v>
      </c>
      <c r="O197" s="43"/>
      <c r="P197" s="43" t="s">
        <v>28</v>
      </c>
      <c r="Q197" s="43" t="s">
        <v>643</v>
      </c>
      <c r="R197" s="59"/>
      <c r="S197" s="43" t="s">
        <v>649</v>
      </c>
      <c r="T197" s="43" t="s">
        <v>618</v>
      </c>
      <c r="U197" s="108" t="s">
        <v>937</v>
      </c>
      <c r="V197" s="108" t="s">
        <v>938</v>
      </c>
      <c r="W197" s="108" t="s">
        <v>938</v>
      </c>
      <c r="X197" s="108" t="s">
        <v>916</v>
      </c>
      <c r="Y197" s="108" t="s">
        <v>916</v>
      </c>
      <c r="Z197" s="44">
        <f t="shared" si="4"/>
        <v>435.5</v>
      </c>
      <c r="AA197" s="94">
        <v>435.5</v>
      </c>
      <c r="AB197" s="62"/>
      <c r="AC197" s="94"/>
      <c r="AD197" s="94">
        <f t="shared" si="5"/>
        <v>0</v>
      </c>
      <c r="AE197" s="94" t="s">
        <v>916</v>
      </c>
      <c r="AF197" s="94">
        <v>1200</v>
      </c>
      <c r="AG197" s="59"/>
      <c r="AH197" s="59"/>
      <c r="AI197" s="59"/>
      <c r="AJ197" s="59"/>
      <c r="AK197" s="59" t="s">
        <v>20</v>
      </c>
      <c r="AL197" s="59"/>
      <c r="AM197" s="59" t="s">
        <v>20</v>
      </c>
      <c r="AN197" s="59" t="s">
        <v>558</v>
      </c>
      <c r="AO197" s="59" t="s">
        <v>558</v>
      </c>
      <c r="AP197" s="94"/>
      <c r="AQ197" s="94"/>
      <c r="AR197" s="94">
        <v>6.38</v>
      </c>
      <c r="AS197" s="94">
        <v>9</v>
      </c>
      <c r="AT197" s="94"/>
      <c r="AU197" s="94"/>
      <c r="AV197" s="94"/>
      <c r="AW197" s="94"/>
      <c r="AX197" s="94"/>
      <c r="AY197" s="94"/>
      <c r="AZ197" s="126" t="s">
        <v>936</v>
      </c>
      <c r="BA197" s="127"/>
    </row>
    <row r="198" spans="1:53" ht="15.75">
      <c r="A198" s="57"/>
      <c r="B198" s="59"/>
      <c r="C198" s="94"/>
      <c r="D198" s="94"/>
      <c r="E198" s="94"/>
      <c r="F198" s="94"/>
      <c r="G198" s="59"/>
      <c r="H198" s="60"/>
      <c r="I198" s="61"/>
      <c r="J198" s="61"/>
      <c r="K198" s="61"/>
      <c r="L198" s="61"/>
      <c r="M198" s="43"/>
      <c r="N198" s="59"/>
      <c r="O198" s="43"/>
      <c r="P198" s="43"/>
      <c r="Q198" s="43"/>
      <c r="R198" s="59"/>
      <c r="S198" s="43"/>
      <c r="T198" s="43"/>
      <c r="U198" s="108"/>
      <c r="V198" s="108"/>
      <c r="W198" s="108"/>
      <c r="X198" s="108"/>
      <c r="Y198" s="108"/>
      <c r="Z198" s="44"/>
      <c r="AA198" s="94"/>
      <c r="AB198" s="62"/>
      <c r="AC198" s="94"/>
      <c r="AD198" s="94"/>
      <c r="AE198" s="94"/>
      <c r="AF198" s="94"/>
      <c r="AG198" s="59"/>
      <c r="AH198" s="59"/>
      <c r="AI198" s="59"/>
      <c r="AJ198" s="59"/>
      <c r="AK198" s="59" t="s">
        <v>20</v>
      </c>
      <c r="AL198" s="59"/>
      <c r="AM198" s="59" t="s">
        <v>20</v>
      </c>
      <c r="AN198" s="59" t="s">
        <v>558</v>
      </c>
      <c r="AO198" s="59" t="s">
        <v>558</v>
      </c>
      <c r="AP198" s="94"/>
      <c r="AQ198" s="94"/>
      <c r="AR198" s="94">
        <v>2.89</v>
      </c>
      <c r="AS198" s="94">
        <v>14</v>
      </c>
      <c r="AT198" s="94"/>
      <c r="AU198" s="94"/>
      <c r="AV198" s="94"/>
      <c r="AW198" s="94"/>
      <c r="AX198" s="94"/>
      <c r="AY198" s="94"/>
      <c r="AZ198" s="94"/>
      <c r="BA198" s="94"/>
    </row>
    <row r="199" spans="1:53" ht="45">
      <c r="A199" s="57">
        <v>113</v>
      </c>
      <c r="B199" s="59" t="s">
        <v>55</v>
      </c>
      <c r="C199" s="94" t="s">
        <v>812</v>
      </c>
      <c r="D199" s="94" t="s">
        <v>762</v>
      </c>
      <c r="E199" s="94" t="s">
        <v>916</v>
      </c>
      <c r="F199" s="94" t="s">
        <v>916</v>
      </c>
      <c r="G199" s="59" t="s">
        <v>22</v>
      </c>
      <c r="H199" s="60">
        <v>1980</v>
      </c>
      <c r="I199" s="61">
        <v>1</v>
      </c>
      <c r="J199" s="61">
        <v>2</v>
      </c>
      <c r="K199" s="61">
        <v>4</v>
      </c>
      <c r="L199" s="61">
        <v>2</v>
      </c>
      <c r="M199" s="43" t="s">
        <v>30</v>
      </c>
      <c r="N199" s="59" t="s">
        <v>28</v>
      </c>
      <c r="O199" s="43" t="s">
        <v>30</v>
      </c>
      <c r="P199" s="43" t="s">
        <v>28</v>
      </c>
      <c r="Q199" s="43" t="s">
        <v>642</v>
      </c>
      <c r="R199" s="59"/>
      <c r="S199" s="43" t="s">
        <v>649</v>
      </c>
      <c r="T199" s="43" t="s">
        <v>618</v>
      </c>
      <c r="U199" s="108" t="s">
        <v>956</v>
      </c>
      <c r="V199" s="108" t="s">
        <v>938</v>
      </c>
      <c r="W199" s="108" t="s">
        <v>939</v>
      </c>
      <c r="X199" s="108" t="s">
        <v>916</v>
      </c>
      <c r="Y199" s="108" t="s">
        <v>916</v>
      </c>
      <c r="Z199" s="44">
        <f t="shared" si="4"/>
        <v>111.5</v>
      </c>
      <c r="AA199" s="94">
        <v>111.5</v>
      </c>
      <c r="AB199" s="62"/>
      <c r="AC199" s="94"/>
      <c r="AD199" s="94">
        <f t="shared" si="5"/>
        <v>0</v>
      </c>
      <c r="AE199" s="94" t="s">
        <v>916</v>
      </c>
      <c r="AF199" s="94">
        <v>216</v>
      </c>
      <c r="AG199" s="59"/>
      <c r="AH199" s="59"/>
      <c r="AI199" s="43" t="s">
        <v>11</v>
      </c>
      <c r="AJ199" s="59"/>
      <c r="AK199" s="59" t="s">
        <v>20</v>
      </c>
      <c r="AL199" s="59" t="s">
        <v>20</v>
      </c>
      <c r="AM199" s="59" t="s">
        <v>20</v>
      </c>
      <c r="AN199" s="59" t="s">
        <v>558</v>
      </c>
      <c r="AO199" s="59" t="s">
        <v>558</v>
      </c>
      <c r="AP199" s="94"/>
      <c r="AQ199" s="94"/>
      <c r="AR199" s="94">
        <v>6.38</v>
      </c>
      <c r="AS199" s="94">
        <v>1</v>
      </c>
      <c r="AT199" s="94"/>
      <c r="AU199" s="94"/>
      <c r="AV199" s="94"/>
      <c r="AW199" s="94">
        <v>154.13</v>
      </c>
      <c r="AX199" s="94"/>
      <c r="AY199" s="94"/>
      <c r="AZ199" s="126" t="s">
        <v>936</v>
      </c>
      <c r="BA199" s="127"/>
    </row>
    <row r="200" spans="1:53" ht="45">
      <c r="A200" s="48">
        <v>114</v>
      </c>
      <c r="B200" s="59" t="s">
        <v>55</v>
      </c>
      <c r="C200" s="94" t="s">
        <v>812</v>
      </c>
      <c r="D200" s="94" t="s">
        <v>763</v>
      </c>
      <c r="E200" s="94" t="s">
        <v>916</v>
      </c>
      <c r="F200" s="94" t="s">
        <v>916</v>
      </c>
      <c r="G200" s="43" t="s">
        <v>623</v>
      </c>
      <c r="H200" s="60">
        <v>1981</v>
      </c>
      <c r="I200" s="61">
        <v>1</v>
      </c>
      <c r="J200" s="61">
        <v>1</v>
      </c>
      <c r="K200" s="61">
        <v>5</v>
      </c>
      <c r="L200" s="61">
        <v>2</v>
      </c>
      <c r="M200" s="43" t="s">
        <v>30</v>
      </c>
      <c r="N200" s="59" t="s">
        <v>28</v>
      </c>
      <c r="O200" s="43" t="s">
        <v>30</v>
      </c>
      <c r="P200" s="43" t="s">
        <v>28</v>
      </c>
      <c r="Q200" s="43" t="s">
        <v>642</v>
      </c>
      <c r="R200" s="59"/>
      <c r="S200" s="43" t="s">
        <v>649</v>
      </c>
      <c r="T200" s="43" t="s">
        <v>618</v>
      </c>
      <c r="U200" s="108" t="s">
        <v>937</v>
      </c>
      <c r="V200" s="108" t="s">
        <v>938</v>
      </c>
      <c r="W200" s="108" t="s">
        <v>939</v>
      </c>
      <c r="X200" s="108" t="s">
        <v>916</v>
      </c>
      <c r="Y200" s="108" t="s">
        <v>916</v>
      </c>
      <c r="Z200" s="44">
        <f t="shared" si="4"/>
        <v>53.5</v>
      </c>
      <c r="AA200" s="94">
        <v>53.5</v>
      </c>
      <c r="AB200" s="62"/>
      <c r="AC200" s="94"/>
      <c r="AD200" s="94">
        <f t="shared" si="5"/>
        <v>0</v>
      </c>
      <c r="AE200" s="94" t="s">
        <v>916</v>
      </c>
      <c r="AF200" s="94">
        <v>1168</v>
      </c>
      <c r="AG200" s="59"/>
      <c r="AH200" s="59"/>
      <c r="AI200" s="43" t="s">
        <v>11</v>
      </c>
      <c r="AJ200" s="59"/>
      <c r="AK200" s="59" t="s">
        <v>20</v>
      </c>
      <c r="AL200" s="59" t="s">
        <v>20</v>
      </c>
      <c r="AM200" s="59" t="s">
        <v>20</v>
      </c>
      <c r="AN200" s="59" t="s">
        <v>558</v>
      </c>
      <c r="AO200" s="59" t="s">
        <v>558</v>
      </c>
      <c r="AP200" s="94"/>
      <c r="AQ200" s="94"/>
      <c r="AR200" s="94">
        <v>6.38</v>
      </c>
      <c r="AS200" s="94">
        <v>0</v>
      </c>
      <c r="AT200" s="94"/>
      <c r="AU200" s="94"/>
      <c r="AV200" s="94"/>
      <c r="AW200" s="94">
        <v>89</v>
      </c>
      <c r="AX200" s="94"/>
      <c r="AY200" s="94"/>
      <c r="AZ200" s="126" t="s">
        <v>936</v>
      </c>
      <c r="BA200" s="127"/>
    </row>
    <row r="201" spans="1:53" ht="45">
      <c r="A201" s="57">
        <v>115</v>
      </c>
      <c r="B201" s="59" t="s">
        <v>55</v>
      </c>
      <c r="C201" s="94" t="s">
        <v>812</v>
      </c>
      <c r="D201" s="94" t="s">
        <v>764</v>
      </c>
      <c r="E201" s="94" t="s">
        <v>916</v>
      </c>
      <c r="F201" s="94" t="s">
        <v>916</v>
      </c>
      <c r="G201" s="59" t="s">
        <v>22</v>
      </c>
      <c r="H201" s="60">
        <v>1980</v>
      </c>
      <c r="I201" s="61">
        <v>1</v>
      </c>
      <c r="J201" s="61">
        <v>2</v>
      </c>
      <c r="K201" s="61">
        <v>8</v>
      </c>
      <c r="L201" s="61">
        <v>2</v>
      </c>
      <c r="M201" s="43" t="s">
        <v>30</v>
      </c>
      <c r="N201" s="59" t="s">
        <v>28</v>
      </c>
      <c r="O201" s="43" t="s">
        <v>30</v>
      </c>
      <c r="P201" s="43" t="s">
        <v>28</v>
      </c>
      <c r="Q201" s="43" t="s">
        <v>642</v>
      </c>
      <c r="R201" s="59"/>
      <c r="S201" s="43" t="s">
        <v>647</v>
      </c>
      <c r="T201" s="43" t="s">
        <v>618</v>
      </c>
      <c r="U201" s="108" t="s">
        <v>942</v>
      </c>
      <c r="V201" s="108" t="s">
        <v>938</v>
      </c>
      <c r="W201" s="108" t="s">
        <v>939</v>
      </c>
      <c r="X201" s="108" t="s">
        <v>916</v>
      </c>
      <c r="Y201" s="108" t="s">
        <v>916</v>
      </c>
      <c r="Z201" s="44">
        <f t="shared" si="4"/>
        <v>131.8</v>
      </c>
      <c r="AA201" s="94">
        <v>131.8</v>
      </c>
      <c r="AB201" s="62"/>
      <c r="AC201" s="94"/>
      <c r="AD201" s="94">
        <f t="shared" si="5"/>
        <v>0</v>
      </c>
      <c r="AE201" s="94" t="s">
        <v>916</v>
      </c>
      <c r="AF201" s="94">
        <v>1340</v>
      </c>
      <c r="AG201" s="59"/>
      <c r="AH201" s="59"/>
      <c r="AI201" s="43" t="s">
        <v>11</v>
      </c>
      <c r="AJ201" s="59"/>
      <c r="AK201" s="59" t="s">
        <v>20</v>
      </c>
      <c r="AL201" s="59" t="s">
        <v>20</v>
      </c>
      <c r="AM201" s="59" t="s">
        <v>20</v>
      </c>
      <c r="AN201" s="59" t="s">
        <v>558</v>
      </c>
      <c r="AO201" s="59" t="s">
        <v>558</v>
      </c>
      <c r="AP201" s="94"/>
      <c r="AQ201" s="94"/>
      <c r="AR201" s="94">
        <v>6.38</v>
      </c>
      <c r="AS201" s="94">
        <v>2</v>
      </c>
      <c r="AT201" s="94"/>
      <c r="AU201" s="94"/>
      <c r="AV201" s="94"/>
      <c r="AW201" s="94">
        <v>113</v>
      </c>
      <c r="AX201" s="94"/>
      <c r="AY201" s="94"/>
      <c r="AZ201" s="126" t="s">
        <v>936</v>
      </c>
      <c r="BA201" s="127"/>
    </row>
    <row r="202" spans="1:53" ht="45">
      <c r="A202" s="48">
        <v>116</v>
      </c>
      <c r="B202" s="59" t="s">
        <v>55</v>
      </c>
      <c r="C202" s="94" t="s">
        <v>812</v>
      </c>
      <c r="D202" s="94" t="s">
        <v>765</v>
      </c>
      <c r="E202" s="94" t="s">
        <v>916</v>
      </c>
      <c r="F202" s="94" t="s">
        <v>916</v>
      </c>
      <c r="G202" s="59" t="s">
        <v>22</v>
      </c>
      <c r="H202" s="60">
        <v>1988</v>
      </c>
      <c r="I202" s="61">
        <v>1</v>
      </c>
      <c r="J202" s="61">
        <v>6</v>
      </c>
      <c r="K202" s="61">
        <v>14</v>
      </c>
      <c r="L202" s="61">
        <v>2</v>
      </c>
      <c r="M202" s="43" t="s">
        <v>30</v>
      </c>
      <c r="N202" s="59" t="s">
        <v>28</v>
      </c>
      <c r="O202" s="43" t="s">
        <v>30</v>
      </c>
      <c r="P202" s="43" t="s">
        <v>28</v>
      </c>
      <c r="Q202" s="43" t="s">
        <v>642</v>
      </c>
      <c r="R202" s="59"/>
      <c r="S202" s="43" t="s">
        <v>647</v>
      </c>
      <c r="T202" s="43" t="s">
        <v>618</v>
      </c>
      <c r="U202" s="108" t="s">
        <v>942</v>
      </c>
      <c r="V202" s="108" t="s">
        <v>938</v>
      </c>
      <c r="W202" s="108" t="s">
        <v>939</v>
      </c>
      <c r="X202" s="108" t="s">
        <v>916</v>
      </c>
      <c r="Y202" s="108" t="s">
        <v>916</v>
      </c>
      <c r="Z202" s="44">
        <f t="shared" si="4"/>
        <v>349.3</v>
      </c>
      <c r="AA202" s="94">
        <v>349.3</v>
      </c>
      <c r="AB202" s="62"/>
      <c r="AC202" s="94"/>
      <c r="AD202" s="94">
        <f t="shared" si="5"/>
        <v>0</v>
      </c>
      <c r="AE202" s="94" t="s">
        <v>916</v>
      </c>
      <c r="AF202" s="94">
        <v>1939</v>
      </c>
      <c r="AG202" s="59"/>
      <c r="AH202" s="59"/>
      <c r="AI202" s="43" t="s">
        <v>11</v>
      </c>
      <c r="AJ202" s="59"/>
      <c r="AK202" s="59" t="s">
        <v>20</v>
      </c>
      <c r="AL202" s="59" t="s">
        <v>20</v>
      </c>
      <c r="AM202" s="59" t="s">
        <v>20</v>
      </c>
      <c r="AN202" s="59" t="s">
        <v>558</v>
      </c>
      <c r="AO202" s="59" t="s">
        <v>558</v>
      </c>
      <c r="AP202" s="94"/>
      <c r="AQ202" s="94"/>
      <c r="AR202" s="94">
        <v>6.38</v>
      </c>
      <c r="AS202" s="94">
        <v>13</v>
      </c>
      <c r="AT202" s="94"/>
      <c r="AU202" s="94"/>
      <c r="AV202" s="94"/>
      <c r="AW202" s="94">
        <v>4.62</v>
      </c>
      <c r="AX202" s="94"/>
      <c r="AY202" s="94"/>
      <c r="AZ202" s="126" t="s">
        <v>936</v>
      </c>
      <c r="BA202" s="127"/>
    </row>
    <row r="203" spans="1:53" ht="45">
      <c r="A203" s="57">
        <v>117</v>
      </c>
      <c r="B203" s="59" t="s">
        <v>55</v>
      </c>
      <c r="C203" s="94" t="s">
        <v>812</v>
      </c>
      <c r="D203" s="94" t="s">
        <v>817</v>
      </c>
      <c r="E203" s="94" t="s">
        <v>916</v>
      </c>
      <c r="F203" s="94" t="s">
        <v>916</v>
      </c>
      <c r="G203" s="59" t="s">
        <v>22</v>
      </c>
      <c r="H203" s="60">
        <v>2010</v>
      </c>
      <c r="I203" s="61">
        <v>1</v>
      </c>
      <c r="J203" s="61">
        <v>4</v>
      </c>
      <c r="K203" s="61">
        <v>4</v>
      </c>
      <c r="L203" s="61">
        <v>2</v>
      </c>
      <c r="M203" s="43" t="s">
        <v>30</v>
      </c>
      <c r="N203" s="59" t="s">
        <v>28</v>
      </c>
      <c r="O203" s="43" t="s">
        <v>30</v>
      </c>
      <c r="P203" s="43" t="s">
        <v>28</v>
      </c>
      <c r="Q203" s="43" t="s">
        <v>642</v>
      </c>
      <c r="R203" s="59"/>
      <c r="S203" s="43" t="s">
        <v>648</v>
      </c>
      <c r="T203" s="43" t="s">
        <v>618</v>
      </c>
      <c r="U203" s="108" t="s">
        <v>958</v>
      </c>
      <c r="V203" s="108" t="s">
        <v>943</v>
      </c>
      <c r="W203" s="108" t="s">
        <v>948</v>
      </c>
      <c r="X203" s="108" t="s">
        <v>916</v>
      </c>
      <c r="Y203" s="108" t="s">
        <v>916</v>
      </c>
      <c r="Z203" s="44">
        <f t="shared" si="4"/>
        <v>363.8</v>
      </c>
      <c r="AA203" s="94">
        <v>363.8</v>
      </c>
      <c r="AB203" s="62"/>
      <c r="AC203" s="94"/>
      <c r="AD203" s="94">
        <f t="shared" si="5"/>
        <v>0</v>
      </c>
      <c r="AE203" s="94" t="s">
        <v>916</v>
      </c>
      <c r="AF203" s="94">
        <v>1200</v>
      </c>
      <c r="AG203" s="59"/>
      <c r="AH203" s="59"/>
      <c r="AI203" s="43" t="s">
        <v>11</v>
      </c>
      <c r="AJ203" s="59"/>
      <c r="AK203" s="59" t="s">
        <v>20</v>
      </c>
      <c r="AL203" s="59" t="s">
        <v>20</v>
      </c>
      <c r="AM203" s="59" t="s">
        <v>20</v>
      </c>
      <c r="AN203" s="59" t="s">
        <v>558</v>
      </c>
      <c r="AO203" s="59" t="s">
        <v>558</v>
      </c>
      <c r="AP203" s="94"/>
      <c r="AQ203" s="94"/>
      <c r="AR203" s="94">
        <v>6.38</v>
      </c>
      <c r="AS203" s="94">
        <v>4</v>
      </c>
      <c r="AT203" s="94"/>
      <c r="AU203" s="94"/>
      <c r="AV203" s="94"/>
      <c r="AW203" s="94"/>
      <c r="AX203" s="94"/>
      <c r="AY203" s="94"/>
      <c r="AZ203" s="126" t="s">
        <v>936</v>
      </c>
      <c r="BA203" s="127"/>
    </row>
    <row r="204" spans="1:53" ht="45" customHeight="1">
      <c r="A204" s="48">
        <v>118</v>
      </c>
      <c r="B204" s="59" t="s">
        <v>55</v>
      </c>
      <c r="C204" s="94" t="s">
        <v>812</v>
      </c>
      <c r="D204" s="94" t="s">
        <v>766</v>
      </c>
      <c r="E204" s="94" t="s">
        <v>916</v>
      </c>
      <c r="F204" s="94" t="s">
        <v>916</v>
      </c>
      <c r="G204" s="59" t="s">
        <v>22</v>
      </c>
      <c r="H204" s="60">
        <v>1966</v>
      </c>
      <c r="I204" s="61">
        <v>1</v>
      </c>
      <c r="J204" s="61">
        <v>16</v>
      </c>
      <c r="K204" s="61">
        <v>28</v>
      </c>
      <c r="L204" s="61">
        <v>2</v>
      </c>
      <c r="M204" s="43" t="s">
        <v>30</v>
      </c>
      <c r="N204" s="59" t="s">
        <v>28</v>
      </c>
      <c r="O204" s="43" t="s">
        <v>30</v>
      </c>
      <c r="P204" s="43" t="s">
        <v>28</v>
      </c>
      <c r="Q204" s="43" t="s">
        <v>642</v>
      </c>
      <c r="R204" s="59"/>
      <c r="S204" s="43" t="s">
        <v>647</v>
      </c>
      <c r="T204" s="43" t="s">
        <v>618</v>
      </c>
      <c r="U204" s="108" t="s">
        <v>947</v>
      </c>
      <c r="V204" s="108" t="s">
        <v>943</v>
      </c>
      <c r="W204" s="108" t="s">
        <v>948</v>
      </c>
      <c r="X204" s="108" t="s">
        <v>916</v>
      </c>
      <c r="Y204" s="108" t="s">
        <v>916</v>
      </c>
      <c r="Z204" s="44">
        <f t="shared" si="4"/>
        <v>574.9</v>
      </c>
      <c r="AA204" s="94">
        <v>528.5</v>
      </c>
      <c r="AB204" s="62"/>
      <c r="AC204" s="94">
        <v>46.4</v>
      </c>
      <c r="AD204" s="94">
        <f t="shared" si="5"/>
        <v>46.4</v>
      </c>
      <c r="AE204" s="94" t="s">
        <v>916</v>
      </c>
      <c r="AF204" s="94">
        <v>1457</v>
      </c>
      <c r="AG204" s="59"/>
      <c r="AH204" s="59"/>
      <c r="AI204" s="43" t="s">
        <v>11</v>
      </c>
      <c r="AJ204" s="59"/>
      <c r="AK204" s="59" t="s">
        <v>20</v>
      </c>
      <c r="AL204" s="59" t="s">
        <v>20</v>
      </c>
      <c r="AM204" s="59" t="s">
        <v>20</v>
      </c>
      <c r="AN204" s="59" t="s">
        <v>558</v>
      </c>
      <c r="AO204" s="59" t="s">
        <v>558</v>
      </c>
      <c r="AP204" s="94"/>
      <c r="AQ204" s="94"/>
      <c r="AR204" s="94">
        <v>6.38</v>
      </c>
      <c r="AS204" s="94">
        <v>5</v>
      </c>
      <c r="AT204" s="94"/>
      <c r="AU204" s="94"/>
      <c r="AV204" s="94"/>
      <c r="AW204" s="94">
        <v>439.14</v>
      </c>
      <c r="AX204" s="94"/>
      <c r="AY204" s="94"/>
      <c r="AZ204" s="126" t="s">
        <v>936</v>
      </c>
      <c r="BA204" s="127"/>
    </row>
    <row r="205" spans="1:53" ht="45">
      <c r="A205" s="57">
        <v>119</v>
      </c>
      <c r="B205" s="59" t="s">
        <v>55</v>
      </c>
      <c r="C205" s="94" t="s">
        <v>812</v>
      </c>
      <c r="D205" s="94" t="s">
        <v>767</v>
      </c>
      <c r="E205" s="94" t="s">
        <v>916</v>
      </c>
      <c r="F205" s="94" t="s">
        <v>916</v>
      </c>
      <c r="G205" s="59" t="s">
        <v>22</v>
      </c>
      <c r="H205" s="60">
        <v>1966</v>
      </c>
      <c r="I205" s="61">
        <v>1</v>
      </c>
      <c r="J205" s="61">
        <v>16</v>
      </c>
      <c r="K205" s="61">
        <v>26</v>
      </c>
      <c r="L205" s="61">
        <v>2</v>
      </c>
      <c r="M205" s="43" t="s">
        <v>30</v>
      </c>
      <c r="N205" s="59" t="s">
        <v>28</v>
      </c>
      <c r="O205" s="43" t="s">
        <v>30</v>
      </c>
      <c r="P205" s="43" t="s">
        <v>28</v>
      </c>
      <c r="Q205" s="43" t="s">
        <v>642</v>
      </c>
      <c r="R205" s="59"/>
      <c r="S205" s="43" t="s">
        <v>647</v>
      </c>
      <c r="T205" s="43" t="s">
        <v>618</v>
      </c>
      <c r="U205" s="108" t="s">
        <v>947</v>
      </c>
      <c r="V205" s="108" t="s">
        <v>943</v>
      </c>
      <c r="W205" s="108" t="s">
        <v>948</v>
      </c>
      <c r="X205" s="108" t="s">
        <v>916</v>
      </c>
      <c r="Y205" s="108" t="s">
        <v>916</v>
      </c>
      <c r="Z205" s="44">
        <f t="shared" si="4"/>
        <v>569.5</v>
      </c>
      <c r="AA205" s="94">
        <v>522.8</v>
      </c>
      <c r="AB205" s="62"/>
      <c r="AC205" s="94">
        <v>46.7</v>
      </c>
      <c r="AD205" s="94">
        <f t="shared" si="5"/>
        <v>46.7</v>
      </c>
      <c r="AE205" s="94" t="s">
        <v>916</v>
      </c>
      <c r="AF205" s="94">
        <v>1358</v>
      </c>
      <c r="AG205" s="59"/>
      <c r="AH205" s="59"/>
      <c r="AI205" s="43" t="s">
        <v>11</v>
      </c>
      <c r="AJ205" s="59"/>
      <c r="AK205" s="59" t="s">
        <v>20</v>
      </c>
      <c r="AL205" s="59" t="s">
        <v>20</v>
      </c>
      <c r="AM205" s="59" t="s">
        <v>20</v>
      </c>
      <c r="AN205" s="59" t="s">
        <v>558</v>
      </c>
      <c r="AO205" s="59" t="s">
        <v>558</v>
      </c>
      <c r="AP205" s="94"/>
      <c r="AQ205" s="94"/>
      <c r="AR205" s="94">
        <v>6.38</v>
      </c>
      <c r="AS205" s="94">
        <v>10</v>
      </c>
      <c r="AT205" s="94"/>
      <c r="AU205" s="94"/>
      <c r="AV205" s="94"/>
      <c r="AW205" s="94">
        <v>629.12</v>
      </c>
      <c r="AX205" s="94"/>
      <c r="AY205" s="94"/>
      <c r="AZ205" s="126" t="s">
        <v>936</v>
      </c>
      <c r="BA205" s="127"/>
    </row>
    <row r="206" spans="1:53" ht="45">
      <c r="A206" s="48">
        <v>120</v>
      </c>
      <c r="B206" s="59" t="s">
        <v>55</v>
      </c>
      <c r="C206" s="94" t="s">
        <v>812</v>
      </c>
      <c r="D206" s="94" t="s">
        <v>768</v>
      </c>
      <c r="E206" s="94" t="s">
        <v>916</v>
      </c>
      <c r="F206" s="94" t="s">
        <v>916</v>
      </c>
      <c r="G206" s="59" t="s">
        <v>22</v>
      </c>
      <c r="H206" s="60">
        <v>1968</v>
      </c>
      <c r="I206" s="61">
        <v>2</v>
      </c>
      <c r="J206" s="61">
        <v>8</v>
      </c>
      <c r="K206" s="61">
        <v>28</v>
      </c>
      <c r="L206" s="61">
        <v>2</v>
      </c>
      <c r="M206" s="43" t="s">
        <v>30</v>
      </c>
      <c r="N206" s="59" t="s">
        <v>28</v>
      </c>
      <c r="O206" s="43" t="s">
        <v>30</v>
      </c>
      <c r="P206" s="43" t="s">
        <v>28</v>
      </c>
      <c r="Q206" s="43" t="s">
        <v>642</v>
      </c>
      <c r="R206" s="59"/>
      <c r="S206" s="43" t="s">
        <v>647</v>
      </c>
      <c r="T206" s="43" t="s">
        <v>618</v>
      </c>
      <c r="U206" s="108" t="s">
        <v>949</v>
      </c>
      <c r="V206" s="108" t="s">
        <v>943</v>
      </c>
      <c r="W206" s="108" t="s">
        <v>948</v>
      </c>
      <c r="X206" s="108" t="s">
        <v>916</v>
      </c>
      <c r="Y206" s="108" t="s">
        <v>916</v>
      </c>
      <c r="Z206" s="44">
        <f t="shared" si="4"/>
        <v>374.4</v>
      </c>
      <c r="AA206" s="94">
        <v>343.7</v>
      </c>
      <c r="AB206" s="62"/>
      <c r="AC206" s="94">
        <v>30.7</v>
      </c>
      <c r="AD206" s="94">
        <f t="shared" si="5"/>
        <v>30.7</v>
      </c>
      <c r="AE206" s="94" t="s">
        <v>916</v>
      </c>
      <c r="AF206" s="94">
        <v>2149</v>
      </c>
      <c r="AG206" s="59"/>
      <c r="AH206" s="59"/>
      <c r="AI206" s="43" t="s">
        <v>11</v>
      </c>
      <c r="AJ206" s="59"/>
      <c r="AK206" s="59" t="s">
        <v>20</v>
      </c>
      <c r="AL206" s="59" t="s">
        <v>20</v>
      </c>
      <c r="AM206" s="59" t="s">
        <v>20</v>
      </c>
      <c r="AN206" s="59" t="s">
        <v>558</v>
      </c>
      <c r="AO206" s="59" t="s">
        <v>558</v>
      </c>
      <c r="AP206" s="94"/>
      <c r="AQ206" s="94"/>
      <c r="AR206" s="94">
        <v>6.38</v>
      </c>
      <c r="AS206" s="94">
        <v>16</v>
      </c>
      <c r="AT206" s="94"/>
      <c r="AU206" s="94"/>
      <c r="AV206" s="94"/>
      <c r="AW206" s="94">
        <v>375.26</v>
      </c>
      <c r="AX206" s="94"/>
      <c r="AY206" s="94"/>
      <c r="AZ206" s="126" t="s">
        <v>936</v>
      </c>
      <c r="BA206" s="127"/>
    </row>
    <row r="207" spans="1:53" ht="45">
      <c r="A207" s="57">
        <v>121</v>
      </c>
      <c r="B207" s="59" t="s">
        <v>55</v>
      </c>
      <c r="C207" s="94" t="s">
        <v>812</v>
      </c>
      <c r="D207" s="94" t="s">
        <v>769</v>
      </c>
      <c r="E207" s="94" t="s">
        <v>916</v>
      </c>
      <c r="F207" s="94" t="s">
        <v>916</v>
      </c>
      <c r="G207" s="59" t="s">
        <v>22</v>
      </c>
      <c r="H207" s="60">
        <v>1973</v>
      </c>
      <c r="I207" s="61">
        <v>2</v>
      </c>
      <c r="J207" s="61">
        <v>12</v>
      </c>
      <c r="K207" s="61">
        <v>31</v>
      </c>
      <c r="L207" s="61">
        <v>2</v>
      </c>
      <c r="M207" s="43" t="s">
        <v>30</v>
      </c>
      <c r="N207" s="59" t="s">
        <v>28</v>
      </c>
      <c r="O207" s="43" t="s">
        <v>30</v>
      </c>
      <c r="P207" s="43" t="s">
        <v>28</v>
      </c>
      <c r="Q207" s="43" t="s">
        <v>642</v>
      </c>
      <c r="R207" s="59"/>
      <c r="S207" s="43" t="s">
        <v>647</v>
      </c>
      <c r="T207" s="43" t="s">
        <v>618</v>
      </c>
      <c r="U207" s="108" t="s">
        <v>956</v>
      </c>
      <c r="V207" s="108" t="s">
        <v>943</v>
      </c>
      <c r="W207" s="108" t="s">
        <v>948</v>
      </c>
      <c r="X207" s="108" t="s">
        <v>916</v>
      </c>
      <c r="Y207" s="108" t="s">
        <v>916</v>
      </c>
      <c r="Z207" s="44">
        <f t="shared" si="4"/>
        <v>513.9</v>
      </c>
      <c r="AA207" s="94">
        <v>448.8</v>
      </c>
      <c r="AB207" s="62"/>
      <c r="AC207" s="94">
        <v>65.1</v>
      </c>
      <c r="AD207" s="94">
        <f t="shared" si="5"/>
        <v>65.1</v>
      </c>
      <c r="AE207" s="94" t="s">
        <v>916</v>
      </c>
      <c r="AF207" s="94">
        <v>2784</v>
      </c>
      <c r="AG207" s="59"/>
      <c r="AH207" s="59"/>
      <c r="AI207" s="43" t="s">
        <v>11</v>
      </c>
      <c r="AJ207" s="59"/>
      <c r="AK207" s="59" t="s">
        <v>20</v>
      </c>
      <c r="AL207" s="59" t="s">
        <v>20</v>
      </c>
      <c r="AM207" s="59" t="s">
        <v>20</v>
      </c>
      <c r="AN207" s="59" t="s">
        <v>558</v>
      </c>
      <c r="AO207" s="59" t="s">
        <v>558</v>
      </c>
      <c r="AP207" s="94"/>
      <c r="AQ207" s="94"/>
      <c r="AR207" s="94">
        <v>6.38</v>
      </c>
      <c r="AS207" s="94">
        <v>6</v>
      </c>
      <c r="AU207" s="94"/>
      <c r="AV207" s="94"/>
      <c r="AW207" s="94">
        <v>566.46</v>
      </c>
      <c r="AX207" s="94"/>
      <c r="AY207" s="94"/>
      <c r="AZ207" s="126" t="s">
        <v>936</v>
      </c>
      <c r="BA207" s="127"/>
    </row>
    <row r="208" spans="1:53" ht="15.75">
      <c r="A208" s="48"/>
      <c r="B208" s="59"/>
      <c r="C208" s="94"/>
      <c r="D208" s="94"/>
      <c r="E208" s="94"/>
      <c r="F208" s="94"/>
      <c r="G208" s="59"/>
      <c r="H208" s="60"/>
      <c r="I208" s="61"/>
      <c r="J208" s="61"/>
      <c r="K208" s="61"/>
      <c r="L208" s="61"/>
      <c r="M208" s="43"/>
      <c r="N208" s="59"/>
      <c r="O208" s="43"/>
      <c r="P208" s="43"/>
      <c r="Q208" s="43"/>
      <c r="R208" s="59"/>
      <c r="S208" s="43"/>
      <c r="T208" s="43"/>
      <c r="U208" s="108"/>
      <c r="V208" s="108" t="s">
        <v>943</v>
      </c>
      <c r="W208" s="108"/>
      <c r="X208" s="108"/>
      <c r="Y208" s="108"/>
      <c r="Z208" s="44"/>
      <c r="AA208" s="94"/>
      <c r="AB208" s="62"/>
      <c r="AC208" s="94"/>
      <c r="AD208" s="94"/>
      <c r="AE208" s="94"/>
      <c r="AF208" s="94"/>
      <c r="AG208" s="59"/>
      <c r="AH208" s="59"/>
      <c r="AI208" s="43"/>
      <c r="AJ208" s="59"/>
      <c r="AK208" s="59" t="s">
        <v>20</v>
      </c>
      <c r="AL208" s="59"/>
      <c r="AM208" s="59" t="s">
        <v>20</v>
      </c>
      <c r="AN208" s="59" t="s">
        <v>558</v>
      </c>
      <c r="AO208" s="59" t="s">
        <v>558</v>
      </c>
      <c r="AP208" s="94"/>
      <c r="AQ208" s="94"/>
      <c r="AR208" s="94">
        <v>2.89</v>
      </c>
      <c r="AS208" s="94">
        <v>4</v>
      </c>
      <c r="AU208" s="94"/>
      <c r="AV208" s="94"/>
      <c r="AW208" s="94"/>
      <c r="AX208" s="94"/>
      <c r="AY208" s="94"/>
      <c r="AZ208" s="94"/>
      <c r="BA208" s="94"/>
    </row>
    <row r="209" spans="1:53" ht="26.25" customHeight="1">
      <c r="A209" s="48">
        <v>122</v>
      </c>
      <c r="B209" s="59" t="s">
        <v>55</v>
      </c>
      <c r="C209" s="94" t="s">
        <v>812</v>
      </c>
      <c r="D209" s="94" t="s">
        <v>770</v>
      </c>
      <c r="E209" s="94" t="s">
        <v>916</v>
      </c>
      <c r="F209" s="94" t="s">
        <v>916</v>
      </c>
      <c r="G209" s="59" t="s">
        <v>22</v>
      </c>
      <c r="H209" s="60">
        <v>1972</v>
      </c>
      <c r="I209" s="61">
        <v>1</v>
      </c>
      <c r="J209" s="61">
        <v>2</v>
      </c>
      <c r="K209" s="61">
        <v>8</v>
      </c>
      <c r="L209" s="61">
        <v>2</v>
      </c>
      <c r="M209" s="43" t="s">
        <v>30</v>
      </c>
      <c r="N209" s="59" t="s">
        <v>28</v>
      </c>
      <c r="O209" s="43" t="s">
        <v>30</v>
      </c>
      <c r="P209" s="43" t="s">
        <v>28</v>
      </c>
      <c r="Q209" s="43" t="s">
        <v>642</v>
      </c>
      <c r="R209" s="59"/>
      <c r="S209" s="43" t="s">
        <v>647</v>
      </c>
      <c r="T209" s="43" t="s">
        <v>618</v>
      </c>
      <c r="U209" s="108" t="s">
        <v>942</v>
      </c>
      <c r="V209" s="108" t="s">
        <v>943</v>
      </c>
      <c r="W209" s="108" t="s">
        <v>939</v>
      </c>
      <c r="X209" s="108" t="s">
        <v>916</v>
      </c>
      <c r="Y209" s="108" t="s">
        <v>916</v>
      </c>
      <c r="Z209" s="44">
        <f t="shared" si="4"/>
        <v>101.6</v>
      </c>
      <c r="AA209" s="94">
        <v>101.6</v>
      </c>
      <c r="AB209" s="62"/>
      <c r="AC209" s="94"/>
      <c r="AD209" s="94">
        <f t="shared" si="5"/>
        <v>0</v>
      </c>
      <c r="AE209" s="94" t="s">
        <v>916</v>
      </c>
      <c r="AF209" s="94">
        <v>1311</v>
      </c>
      <c r="AG209" s="59"/>
      <c r="AH209" s="59"/>
      <c r="AI209" s="43" t="s">
        <v>11</v>
      </c>
      <c r="AJ209" s="59"/>
      <c r="AK209" s="59" t="s">
        <v>20</v>
      </c>
      <c r="AL209" s="59" t="s">
        <v>20</v>
      </c>
      <c r="AM209" s="59" t="s">
        <v>20</v>
      </c>
      <c r="AN209" s="59" t="s">
        <v>558</v>
      </c>
      <c r="AO209" s="59" t="s">
        <v>558</v>
      </c>
      <c r="AP209" s="94"/>
      <c r="AQ209" s="94"/>
      <c r="AR209" s="94">
        <v>6.38</v>
      </c>
      <c r="AS209" s="94">
        <v>3</v>
      </c>
      <c r="AT209" s="94"/>
      <c r="AU209" s="94"/>
      <c r="AV209" s="94"/>
      <c r="AW209" s="94">
        <v>160</v>
      </c>
      <c r="AX209" s="94"/>
      <c r="AY209" s="94"/>
      <c r="AZ209" s="126" t="s">
        <v>936</v>
      </c>
      <c r="BA209" s="127"/>
    </row>
    <row r="210" spans="1:53" ht="45">
      <c r="A210" s="57">
        <v>123</v>
      </c>
      <c r="B210" s="59" t="s">
        <v>55</v>
      </c>
      <c r="C210" s="94" t="s">
        <v>812</v>
      </c>
      <c r="D210" s="94" t="s">
        <v>771</v>
      </c>
      <c r="E210" s="94" t="s">
        <v>916</v>
      </c>
      <c r="F210" s="94" t="s">
        <v>916</v>
      </c>
      <c r="G210" s="59" t="s">
        <v>22</v>
      </c>
      <c r="H210" s="60">
        <v>1972</v>
      </c>
      <c r="I210" s="61">
        <v>1</v>
      </c>
      <c r="J210" s="61">
        <v>2</v>
      </c>
      <c r="K210" s="61">
        <v>8</v>
      </c>
      <c r="L210" s="61">
        <v>2</v>
      </c>
      <c r="M210" s="43" t="s">
        <v>30</v>
      </c>
      <c r="N210" s="59" t="s">
        <v>28</v>
      </c>
      <c r="O210" s="43" t="s">
        <v>30</v>
      </c>
      <c r="P210" s="43" t="s">
        <v>28</v>
      </c>
      <c r="Q210" s="43" t="s">
        <v>642</v>
      </c>
      <c r="R210" s="59"/>
      <c r="S210" s="43" t="s">
        <v>647</v>
      </c>
      <c r="T210" s="43" t="s">
        <v>618</v>
      </c>
      <c r="U210" s="108" t="s">
        <v>942</v>
      </c>
      <c r="V210" s="108" t="s">
        <v>943</v>
      </c>
      <c r="W210" s="108" t="s">
        <v>939</v>
      </c>
      <c r="X210" s="108" t="s">
        <v>916</v>
      </c>
      <c r="Y210" s="108" t="s">
        <v>916</v>
      </c>
      <c r="Z210" s="44">
        <f t="shared" si="4"/>
        <v>111.2</v>
      </c>
      <c r="AA210" s="94">
        <v>111.2</v>
      </c>
      <c r="AB210" s="62"/>
      <c r="AC210" s="94"/>
      <c r="AD210" s="94">
        <f t="shared" si="5"/>
        <v>0</v>
      </c>
      <c r="AE210" s="94" t="s">
        <v>916</v>
      </c>
      <c r="AF210" s="94">
        <v>1025</v>
      </c>
      <c r="AG210" s="59"/>
      <c r="AH210" s="59"/>
      <c r="AI210" s="43" t="s">
        <v>11</v>
      </c>
      <c r="AJ210" s="59"/>
      <c r="AK210" s="59" t="s">
        <v>20</v>
      </c>
      <c r="AL210" s="59" t="s">
        <v>20</v>
      </c>
      <c r="AM210" s="59" t="s">
        <v>20</v>
      </c>
      <c r="AN210" s="59" t="s">
        <v>558</v>
      </c>
      <c r="AO210" s="59" t="s">
        <v>558</v>
      </c>
      <c r="AP210" s="94"/>
      <c r="AQ210" s="94"/>
      <c r="AR210" s="94">
        <v>6.38</v>
      </c>
      <c r="AS210" s="94">
        <v>0</v>
      </c>
      <c r="AT210" s="94"/>
      <c r="AU210" s="94"/>
      <c r="AV210" s="94"/>
      <c r="AW210" s="94">
        <v>228.73</v>
      </c>
      <c r="AX210" s="94"/>
      <c r="AY210" s="94"/>
      <c r="AZ210" s="126" t="s">
        <v>936</v>
      </c>
      <c r="BA210" s="127"/>
    </row>
    <row r="211" spans="1:53" ht="26.25" customHeight="1">
      <c r="A211" s="48">
        <v>124</v>
      </c>
      <c r="B211" s="59" t="s">
        <v>55</v>
      </c>
      <c r="C211" s="94" t="s">
        <v>812</v>
      </c>
      <c r="D211" s="94" t="s">
        <v>772</v>
      </c>
      <c r="E211" s="94" t="s">
        <v>916</v>
      </c>
      <c r="F211" s="94" t="s">
        <v>916</v>
      </c>
      <c r="G211" s="59" t="s">
        <v>22</v>
      </c>
      <c r="H211" s="60">
        <v>1972</v>
      </c>
      <c r="I211" s="61">
        <v>1</v>
      </c>
      <c r="J211" s="61">
        <v>2</v>
      </c>
      <c r="K211" s="61">
        <v>6</v>
      </c>
      <c r="L211" s="61">
        <v>2</v>
      </c>
      <c r="M211" s="43" t="s">
        <v>30</v>
      </c>
      <c r="N211" s="59" t="s">
        <v>28</v>
      </c>
      <c r="O211" s="43" t="s">
        <v>30</v>
      </c>
      <c r="P211" s="43" t="s">
        <v>28</v>
      </c>
      <c r="Q211" s="43" t="s">
        <v>642</v>
      </c>
      <c r="R211" s="59"/>
      <c r="S211" s="43" t="s">
        <v>647</v>
      </c>
      <c r="T211" s="43" t="s">
        <v>618</v>
      </c>
      <c r="U211" s="108" t="s">
        <v>942</v>
      </c>
      <c r="V211" s="108" t="s">
        <v>943</v>
      </c>
      <c r="W211" s="108" t="s">
        <v>939</v>
      </c>
      <c r="X211" s="108" t="s">
        <v>916</v>
      </c>
      <c r="Y211" s="108" t="s">
        <v>916</v>
      </c>
      <c r="Z211" s="44">
        <f t="shared" si="4"/>
        <v>115.4</v>
      </c>
      <c r="AA211" s="94">
        <v>115.4</v>
      </c>
      <c r="AB211" s="62"/>
      <c r="AC211" s="94"/>
      <c r="AD211" s="94">
        <f t="shared" si="5"/>
        <v>0</v>
      </c>
      <c r="AE211" s="94" t="s">
        <v>916</v>
      </c>
      <c r="AF211" s="94">
        <v>615</v>
      </c>
      <c r="AG211" s="59"/>
      <c r="AH211" s="59"/>
      <c r="AI211" s="43" t="s">
        <v>11</v>
      </c>
      <c r="AJ211" s="59"/>
      <c r="AK211" s="59" t="s">
        <v>20</v>
      </c>
      <c r="AL211" s="59" t="s">
        <v>20</v>
      </c>
      <c r="AM211" s="59" t="s">
        <v>20</v>
      </c>
      <c r="AN211" s="59" t="s">
        <v>558</v>
      </c>
      <c r="AO211" s="59" t="s">
        <v>558</v>
      </c>
      <c r="AP211" s="94"/>
      <c r="AQ211" s="94"/>
      <c r="AR211" s="94">
        <v>6.38</v>
      </c>
      <c r="AS211" s="94">
        <v>6</v>
      </c>
      <c r="AT211" s="94"/>
      <c r="AU211" s="94"/>
      <c r="AV211" s="94"/>
      <c r="AW211" s="94"/>
      <c r="AX211" s="94"/>
      <c r="AY211" s="94"/>
      <c r="AZ211" s="126" t="s">
        <v>936</v>
      </c>
      <c r="BA211" s="127"/>
    </row>
    <row r="212" spans="1:53" ht="45">
      <c r="A212" s="57">
        <v>125</v>
      </c>
      <c r="B212" s="59" t="s">
        <v>55</v>
      </c>
      <c r="C212" s="94" t="s">
        <v>812</v>
      </c>
      <c r="D212" s="94" t="s">
        <v>773</v>
      </c>
      <c r="E212" s="94" t="s">
        <v>916</v>
      </c>
      <c r="F212" s="94" t="s">
        <v>916</v>
      </c>
      <c r="G212" s="59" t="s">
        <v>22</v>
      </c>
      <c r="H212" s="60">
        <v>1972</v>
      </c>
      <c r="I212" s="61">
        <v>1</v>
      </c>
      <c r="J212" s="61">
        <v>2</v>
      </c>
      <c r="K212" s="61">
        <v>8</v>
      </c>
      <c r="L212" s="61">
        <v>2</v>
      </c>
      <c r="M212" s="43" t="s">
        <v>30</v>
      </c>
      <c r="N212" s="59" t="s">
        <v>28</v>
      </c>
      <c r="O212" s="43" t="s">
        <v>30</v>
      </c>
      <c r="P212" s="43" t="s">
        <v>28</v>
      </c>
      <c r="Q212" s="43" t="s">
        <v>642</v>
      </c>
      <c r="R212" s="59"/>
      <c r="S212" s="43" t="s">
        <v>647</v>
      </c>
      <c r="T212" s="43" t="s">
        <v>618</v>
      </c>
      <c r="U212" s="108" t="s">
        <v>942</v>
      </c>
      <c r="V212" s="108" t="s">
        <v>943</v>
      </c>
      <c r="W212" s="108" t="s">
        <v>939</v>
      </c>
      <c r="X212" s="108" t="s">
        <v>916</v>
      </c>
      <c r="Y212" s="108" t="s">
        <v>916</v>
      </c>
      <c r="Z212" s="44">
        <f t="shared" si="4"/>
        <v>78.1</v>
      </c>
      <c r="AA212" s="94">
        <v>78.1</v>
      </c>
      <c r="AB212" s="62"/>
      <c r="AC212" s="94"/>
      <c r="AD212" s="94">
        <f t="shared" si="5"/>
        <v>0</v>
      </c>
      <c r="AE212" s="94" t="s">
        <v>916</v>
      </c>
      <c r="AF212" s="94">
        <v>619</v>
      </c>
      <c r="AG212" s="59"/>
      <c r="AH212" s="59"/>
      <c r="AI212" s="43" t="s">
        <v>11</v>
      </c>
      <c r="AJ212" s="59"/>
      <c r="AK212" s="59" t="s">
        <v>20</v>
      </c>
      <c r="AL212" s="59" t="s">
        <v>20</v>
      </c>
      <c r="AM212" s="59" t="s">
        <v>20</v>
      </c>
      <c r="AN212" s="59" t="s">
        <v>558</v>
      </c>
      <c r="AO212" s="59" t="s">
        <v>558</v>
      </c>
      <c r="AP212" s="94"/>
      <c r="AQ212" s="94"/>
      <c r="AR212" s="94">
        <v>6.38</v>
      </c>
      <c r="AS212" s="94">
        <v>8</v>
      </c>
      <c r="AT212" s="94"/>
      <c r="AU212" s="94"/>
      <c r="AV212" s="94"/>
      <c r="AW212" s="94"/>
      <c r="AX212" s="94"/>
      <c r="AY212" s="94"/>
      <c r="AZ212" s="126" t="s">
        <v>936</v>
      </c>
      <c r="BA212" s="127"/>
    </row>
    <row r="213" spans="1:53" ht="33" customHeight="1">
      <c r="A213" s="48">
        <v>126</v>
      </c>
      <c r="B213" s="59" t="s">
        <v>55</v>
      </c>
      <c r="C213" s="94" t="s">
        <v>812</v>
      </c>
      <c r="D213" s="94" t="s">
        <v>774</v>
      </c>
      <c r="E213" s="94" t="s">
        <v>916</v>
      </c>
      <c r="F213" s="94" t="s">
        <v>916</v>
      </c>
      <c r="G213" s="59" t="s">
        <v>22</v>
      </c>
      <c r="H213" s="60">
        <v>1972</v>
      </c>
      <c r="I213" s="61">
        <v>1</v>
      </c>
      <c r="J213" s="61">
        <v>2</v>
      </c>
      <c r="K213" s="61">
        <v>6</v>
      </c>
      <c r="L213" s="61">
        <v>2</v>
      </c>
      <c r="M213" s="43" t="s">
        <v>30</v>
      </c>
      <c r="N213" s="59" t="s">
        <v>28</v>
      </c>
      <c r="O213" s="43" t="s">
        <v>30</v>
      </c>
      <c r="P213" s="43" t="s">
        <v>28</v>
      </c>
      <c r="Q213" s="43" t="s">
        <v>642</v>
      </c>
      <c r="R213" s="59"/>
      <c r="S213" s="43" t="s">
        <v>647</v>
      </c>
      <c r="T213" s="43" t="s">
        <v>618</v>
      </c>
      <c r="U213" s="108" t="s">
        <v>942</v>
      </c>
      <c r="V213" s="108" t="s">
        <v>943</v>
      </c>
      <c r="W213" s="108" t="s">
        <v>939</v>
      </c>
      <c r="X213" s="108" t="s">
        <v>916</v>
      </c>
      <c r="Y213" s="108" t="s">
        <v>916</v>
      </c>
      <c r="Z213" s="44">
        <f t="shared" si="4"/>
        <v>78.8</v>
      </c>
      <c r="AA213" s="94">
        <v>78.8</v>
      </c>
      <c r="AB213" s="62"/>
      <c r="AC213" s="94"/>
      <c r="AD213" s="94">
        <f t="shared" si="5"/>
        <v>0</v>
      </c>
      <c r="AE213" s="94" t="s">
        <v>916</v>
      </c>
      <c r="AF213" s="94">
        <v>951</v>
      </c>
      <c r="AG213" s="59"/>
      <c r="AH213" s="59"/>
      <c r="AI213" s="43" t="s">
        <v>11</v>
      </c>
      <c r="AJ213" s="59"/>
      <c r="AK213" s="59" t="s">
        <v>20</v>
      </c>
      <c r="AL213" s="59" t="s">
        <v>20</v>
      </c>
      <c r="AM213" s="59" t="s">
        <v>20</v>
      </c>
      <c r="AN213" s="59" t="s">
        <v>558</v>
      </c>
      <c r="AO213" s="59" t="s">
        <v>558</v>
      </c>
      <c r="AP213" s="94"/>
      <c r="AQ213" s="94"/>
      <c r="AR213" s="94">
        <v>6.38</v>
      </c>
      <c r="AS213" s="94">
        <v>6</v>
      </c>
      <c r="AT213" s="94"/>
      <c r="AU213" s="94"/>
      <c r="AV213" s="94"/>
      <c r="AW213" s="94">
        <v>443.7</v>
      </c>
      <c r="AX213" s="94"/>
      <c r="AY213" s="94"/>
      <c r="AZ213" s="126" t="s">
        <v>936</v>
      </c>
      <c r="BA213" s="127"/>
    </row>
    <row r="214" spans="1:53" ht="30">
      <c r="A214" s="57">
        <v>127</v>
      </c>
      <c r="B214" s="59" t="s">
        <v>55</v>
      </c>
      <c r="C214" s="94" t="s">
        <v>812</v>
      </c>
      <c r="D214" s="94" t="s">
        <v>775</v>
      </c>
      <c r="E214" s="94" t="s">
        <v>916</v>
      </c>
      <c r="F214" s="94" t="s">
        <v>916</v>
      </c>
      <c r="G214" s="59" t="s">
        <v>22</v>
      </c>
      <c r="H214" s="60">
        <v>1972</v>
      </c>
      <c r="I214" s="61">
        <v>1</v>
      </c>
      <c r="J214" s="61">
        <v>2</v>
      </c>
      <c r="K214" s="61">
        <v>8</v>
      </c>
      <c r="L214" s="61">
        <v>2</v>
      </c>
      <c r="M214" s="43" t="s">
        <v>30</v>
      </c>
      <c r="N214" s="59" t="s">
        <v>28</v>
      </c>
      <c r="O214" s="43"/>
      <c r="P214" s="43" t="s">
        <v>28</v>
      </c>
      <c r="Q214" s="43" t="s">
        <v>642</v>
      </c>
      <c r="R214" s="59"/>
      <c r="S214" s="43" t="s">
        <v>647</v>
      </c>
      <c r="T214" s="43" t="s">
        <v>618</v>
      </c>
      <c r="U214" s="108" t="s">
        <v>947</v>
      </c>
      <c r="V214" s="108" t="s">
        <v>943</v>
      </c>
      <c r="W214" s="108" t="s">
        <v>939</v>
      </c>
      <c r="X214" s="108" t="s">
        <v>916</v>
      </c>
      <c r="Y214" s="108" t="s">
        <v>916</v>
      </c>
      <c r="Z214" s="44">
        <f t="shared" si="4"/>
        <v>79.3</v>
      </c>
      <c r="AA214" s="94">
        <v>79.3</v>
      </c>
      <c r="AB214" s="62"/>
      <c r="AC214" s="94"/>
      <c r="AD214" s="94">
        <f t="shared" si="5"/>
        <v>0</v>
      </c>
      <c r="AE214" s="94" t="s">
        <v>916</v>
      </c>
      <c r="AF214" s="94">
        <v>674</v>
      </c>
      <c r="AG214" s="59"/>
      <c r="AH214" s="59"/>
      <c r="AI214" s="43" t="s">
        <v>11</v>
      </c>
      <c r="AJ214" s="59"/>
      <c r="AK214" s="59" t="s">
        <v>20</v>
      </c>
      <c r="AL214" s="59" t="s">
        <v>20</v>
      </c>
      <c r="AM214" s="59" t="s">
        <v>20</v>
      </c>
      <c r="AN214" s="59" t="s">
        <v>558</v>
      </c>
      <c r="AO214" s="59" t="s">
        <v>558</v>
      </c>
      <c r="AP214" s="94"/>
      <c r="AQ214" s="94"/>
      <c r="AR214" s="94">
        <v>6.38</v>
      </c>
      <c r="AS214" s="94">
        <v>4</v>
      </c>
      <c r="AT214" s="94"/>
      <c r="AU214" s="94"/>
      <c r="AV214" s="94"/>
      <c r="AW214" s="94">
        <v>35.17</v>
      </c>
      <c r="AX214" s="94"/>
      <c r="AY214" s="94"/>
      <c r="AZ214" s="126" t="s">
        <v>936</v>
      </c>
      <c r="BA214" s="127"/>
    </row>
    <row r="215" spans="1:53" ht="45">
      <c r="A215" s="48">
        <v>128</v>
      </c>
      <c r="B215" s="59" t="s">
        <v>55</v>
      </c>
      <c r="C215" s="94" t="s">
        <v>812</v>
      </c>
      <c r="D215" s="94" t="s">
        <v>776</v>
      </c>
      <c r="E215" s="94" t="s">
        <v>916</v>
      </c>
      <c r="F215" s="94" t="s">
        <v>916</v>
      </c>
      <c r="G215" s="59" t="s">
        <v>22</v>
      </c>
      <c r="H215" s="60">
        <v>1975</v>
      </c>
      <c r="I215" s="61">
        <v>1</v>
      </c>
      <c r="J215" s="61">
        <v>2</v>
      </c>
      <c r="K215" s="61">
        <v>5</v>
      </c>
      <c r="L215" s="61">
        <v>2</v>
      </c>
      <c r="M215" s="43" t="s">
        <v>30</v>
      </c>
      <c r="N215" s="59" t="s">
        <v>28</v>
      </c>
      <c r="O215" s="43" t="s">
        <v>30</v>
      </c>
      <c r="P215" s="43" t="s">
        <v>28</v>
      </c>
      <c r="Q215" s="43" t="s">
        <v>642</v>
      </c>
      <c r="R215" s="59"/>
      <c r="S215" s="43" t="s">
        <v>647</v>
      </c>
      <c r="T215" s="43" t="s">
        <v>618</v>
      </c>
      <c r="U215" s="108" t="s">
        <v>947</v>
      </c>
      <c r="V215" s="108" t="s">
        <v>943</v>
      </c>
      <c r="W215" s="108" t="s">
        <v>939</v>
      </c>
      <c r="X215" s="108" t="s">
        <v>916</v>
      </c>
      <c r="Y215" s="108" t="s">
        <v>916</v>
      </c>
      <c r="Z215" s="44">
        <f t="shared" si="4"/>
        <v>78</v>
      </c>
      <c r="AA215" s="94">
        <v>78</v>
      </c>
      <c r="AB215" s="62"/>
      <c r="AC215" s="94"/>
      <c r="AD215" s="94">
        <f t="shared" si="5"/>
        <v>0</v>
      </c>
      <c r="AE215" s="94" t="s">
        <v>916</v>
      </c>
      <c r="AF215" s="94">
        <v>141.4</v>
      </c>
      <c r="AG215" s="59"/>
      <c r="AH215" s="59"/>
      <c r="AI215" s="43" t="s">
        <v>11</v>
      </c>
      <c r="AJ215" s="59"/>
      <c r="AK215" s="59" t="s">
        <v>20</v>
      </c>
      <c r="AL215" s="59" t="s">
        <v>20</v>
      </c>
      <c r="AM215" s="59" t="s">
        <v>20</v>
      </c>
      <c r="AN215" s="59" t="s">
        <v>558</v>
      </c>
      <c r="AO215" s="59" t="s">
        <v>558</v>
      </c>
      <c r="AP215" s="94"/>
      <c r="AQ215" s="94"/>
      <c r="AR215" s="94">
        <v>6.38</v>
      </c>
      <c r="AS215" s="94">
        <v>3</v>
      </c>
      <c r="AT215" s="94"/>
      <c r="AU215" s="94"/>
      <c r="AV215" s="94"/>
      <c r="AW215" s="94">
        <v>79</v>
      </c>
      <c r="AX215" s="94"/>
      <c r="AY215" s="94"/>
      <c r="AZ215" s="126" t="s">
        <v>936</v>
      </c>
      <c r="BA215" s="127"/>
    </row>
    <row r="216" spans="1:53" ht="45">
      <c r="A216" s="57">
        <v>129</v>
      </c>
      <c r="B216" s="59" t="s">
        <v>55</v>
      </c>
      <c r="C216" s="94" t="s">
        <v>812</v>
      </c>
      <c r="D216" s="94" t="s">
        <v>777</v>
      </c>
      <c r="E216" s="94" t="s">
        <v>916</v>
      </c>
      <c r="F216" s="94" t="s">
        <v>916</v>
      </c>
      <c r="G216" s="59" t="s">
        <v>22</v>
      </c>
      <c r="H216" s="60">
        <v>1974</v>
      </c>
      <c r="I216" s="61">
        <v>1</v>
      </c>
      <c r="J216" s="61">
        <v>2</v>
      </c>
      <c r="K216" s="61">
        <v>3</v>
      </c>
      <c r="L216" s="61">
        <v>2</v>
      </c>
      <c r="M216" s="43" t="s">
        <v>30</v>
      </c>
      <c r="N216" s="59" t="s">
        <v>28</v>
      </c>
      <c r="O216" s="43" t="s">
        <v>30</v>
      </c>
      <c r="P216" s="43" t="s">
        <v>28</v>
      </c>
      <c r="Q216" s="43" t="s">
        <v>642</v>
      </c>
      <c r="R216" s="59"/>
      <c r="S216" s="43" t="s">
        <v>647</v>
      </c>
      <c r="T216" s="43" t="s">
        <v>618</v>
      </c>
      <c r="U216" s="108" t="s">
        <v>947</v>
      </c>
      <c r="V216" s="108" t="s">
        <v>943</v>
      </c>
      <c r="W216" s="108" t="s">
        <v>939</v>
      </c>
      <c r="X216" s="108" t="s">
        <v>916</v>
      </c>
      <c r="Y216" s="108" t="s">
        <v>916</v>
      </c>
      <c r="Z216" s="44">
        <f aca="true" t="shared" si="6" ref="Z216:Z294">SUM(AA216:AC216)</f>
        <v>78.3</v>
      </c>
      <c r="AA216" s="94">
        <v>78.3</v>
      </c>
      <c r="AB216" s="62"/>
      <c r="AC216" s="94"/>
      <c r="AD216" s="94">
        <f t="shared" si="5"/>
        <v>0</v>
      </c>
      <c r="AE216" s="94" t="s">
        <v>916</v>
      </c>
      <c r="AF216" s="94">
        <v>142</v>
      </c>
      <c r="AG216" s="59"/>
      <c r="AH216" s="59"/>
      <c r="AI216" s="43" t="s">
        <v>11</v>
      </c>
      <c r="AJ216" s="59"/>
      <c r="AK216" s="59" t="s">
        <v>20</v>
      </c>
      <c r="AL216" s="59" t="s">
        <v>20</v>
      </c>
      <c r="AM216" s="59" t="s">
        <v>20</v>
      </c>
      <c r="AN216" s="59" t="s">
        <v>558</v>
      </c>
      <c r="AO216" s="59" t="s">
        <v>558</v>
      </c>
      <c r="AP216" s="94"/>
      <c r="AQ216" s="94"/>
      <c r="AR216" s="94">
        <v>6.38</v>
      </c>
      <c r="AS216" s="94">
        <v>2</v>
      </c>
      <c r="AT216" s="94"/>
      <c r="AU216" s="94"/>
      <c r="AV216" s="94"/>
      <c r="AW216" s="94">
        <v>119</v>
      </c>
      <c r="AX216" s="94"/>
      <c r="AY216" s="94"/>
      <c r="AZ216" s="126" t="s">
        <v>936</v>
      </c>
      <c r="BA216" s="127"/>
    </row>
    <row r="217" spans="1:53" ht="36.75" customHeight="1">
      <c r="A217" s="48">
        <v>130</v>
      </c>
      <c r="B217" s="59" t="s">
        <v>55</v>
      </c>
      <c r="C217" s="94" t="s">
        <v>812</v>
      </c>
      <c r="D217" s="94" t="s">
        <v>778</v>
      </c>
      <c r="E217" s="94" t="s">
        <v>916</v>
      </c>
      <c r="F217" s="94" t="s">
        <v>916</v>
      </c>
      <c r="G217" s="59" t="s">
        <v>22</v>
      </c>
      <c r="H217" s="60">
        <v>1975</v>
      </c>
      <c r="I217" s="61">
        <v>1</v>
      </c>
      <c r="J217" s="61">
        <v>2</v>
      </c>
      <c r="K217" s="61">
        <v>6</v>
      </c>
      <c r="L217" s="61">
        <v>2</v>
      </c>
      <c r="M217" s="43" t="s">
        <v>30</v>
      </c>
      <c r="N217" s="59" t="s">
        <v>28</v>
      </c>
      <c r="O217" s="43"/>
      <c r="P217" s="43" t="s">
        <v>28</v>
      </c>
      <c r="Q217" s="43" t="s">
        <v>642</v>
      </c>
      <c r="R217" s="59"/>
      <c r="S217" s="43" t="s">
        <v>647</v>
      </c>
      <c r="T217" s="43" t="s">
        <v>618</v>
      </c>
      <c r="U217" s="108" t="s">
        <v>947</v>
      </c>
      <c r="V217" s="108" t="s">
        <v>943</v>
      </c>
      <c r="W217" s="108" t="s">
        <v>939</v>
      </c>
      <c r="X217" s="108" t="s">
        <v>916</v>
      </c>
      <c r="Y217" s="108" t="s">
        <v>916</v>
      </c>
      <c r="Z217" s="44">
        <f t="shared" si="6"/>
        <v>95.4</v>
      </c>
      <c r="AA217" s="94">
        <v>95.4</v>
      </c>
      <c r="AB217" s="62"/>
      <c r="AC217" s="94"/>
      <c r="AD217" s="94">
        <f t="shared" si="5"/>
        <v>0</v>
      </c>
      <c r="AE217" s="94" t="s">
        <v>916</v>
      </c>
      <c r="AF217" s="94">
        <v>141.9</v>
      </c>
      <c r="AG217" s="59"/>
      <c r="AH217" s="59"/>
      <c r="AI217" s="43" t="s">
        <v>11</v>
      </c>
      <c r="AJ217" s="59"/>
      <c r="AK217" s="59" t="s">
        <v>20</v>
      </c>
      <c r="AL217" s="59" t="s">
        <v>20</v>
      </c>
      <c r="AM217" s="59" t="s">
        <v>20</v>
      </c>
      <c r="AN217" s="59" t="s">
        <v>558</v>
      </c>
      <c r="AO217" s="59" t="s">
        <v>558</v>
      </c>
      <c r="AP217" s="94"/>
      <c r="AQ217" s="94"/>
      <c r="AR217" s="94">
        <v>6.38</v>
      </c>
      <c r="AS217" s="94">
        <v>6</v>
      </c>
      <c r="AT217" s="94"/>
      <c r="AU217" s="94"/>
      <c r="AV217" s="94"/>
      <c r="AW217" s="94"/>
      <c r="AX217" s="94"/>
      <c r="AY217" s="94"/>
      <c r="AZ217" s="126" t="s">
        <v>936</v>
      </c>
      <c r="BA217" s="127"/>
    </row>
    <row r="218" spans="1:53" ht="45">
      <c r="A218" s="57">
        <v>131</v>
      </c>
      <c r="B218" s="59" t="s">
        <v>55</v>
      </c>
      <c r="C218" s="94" t="s">
        <v>812</v>
      </c>
      <c r="D218" s="94" t="s">
        <v>779</v>
      </c>
      <c r="E218" s="94" t="s">
        <v>916</v>
      </c>
      <c r="F218" s="94" t="s">
        <v>916</v>
      </c>
      <c r="G218" s="59" t="s">
        <v>22</v>
      </c>
      <c r="H218" s="60">
        <v>1973</v>
      </c>
      <c r="I218" s="61">
        <v>1</v>
      </c>
      <c r="J218" s="61">
        <v>2</v>
      </c>
      <c r="K218" s="61">
        <v>5</v>
      </c>
      <c r="L218" s="61">
        <v>2</v>
      </c>
      <c r="M218" s="43" t="s">
        <v>30</v>
      </c>
      <c r="N218" s="59" t="s">
        <v>28</v>
      </c>
      <c r="O218" s="43" t="s">
        <v>30</v>
      </c>
      <c r="P218" s="43" t="s">
        <v>28</v>
      </c>
      <c r="Q218" s="43" t="s">
        <v>642</v>
      </c>
      <c r="R218" s="59"/>
      <c r="S218" s="43" t="s">
        <v>647</v>
      </c>
      <c r="T218" s="43" t="s">
        <v>618</v>
      </c>
      <c r="U218" s="108" t="s">
        <v>947</v>
      </c>
      <c r="V218" s="108" t="s">
        <v>943</v>
      </c>
      <c r="W218" s="108" t="s">
        <v>939</v>
      </c>
      <c r="X218" s="108" t="s">
        <v>916</v>
      </c>
      <c r="Y218" s="108" t="s">
        <v>916</v>
      </c>
      <c r="Z218" s="44">
        <f t="shared" si="6"/>
        <v>79.4</v>
      </c>
      <c r="AA218" s="94">
        <v>79.4</v>
      </c>
      <c r="AB218" s="62"/>
      <c r="AC218" s="94"/>
      <c r="AD218" s="94">
        <f t="shared" si="5"/>
        <v>0</v>
      </c>
      <c r="AE218" s="94" t="s">
        <v>916</v>
      </c>
      <c r="AF218" s="94">
        <v>142</v>
      </c>
      <c r="AG218" s="59"/>
      <c r="AH218" s="59"/>
      <c r="AI218" s="43" t="s">
        <v>11</v>
      </c>
      <c r="AJ218" s="59"/>
      <c r="AK218" s="59" t="s">
        <v>20</v>
      </c>
      <c r="AL218" s="59" t="s">
        <v>20</v>
      </c>
      <c r="AM218" s="59" t="s">
        <v>20</v>
      </c>
      <c r="AN218" s="59" t="s">
        <v>558</v>
      </c>
      <c r="AO218" s="59" t="s">
        <v>558</v>
      </c>
      <c r="AP218" s="94"/>
      <c r="AQ218" s="94"/>
      <c r="AR218" s="94">
        <v>6.38</v>
      </c>
      <c r="AS218" s="94">
        <v>2</v>
      </c>
      <c r="AT218" s="94"/>
      <c r="AU218" s="94"/>
      <c r="AV218" s="94"/>
      <c r="AW218" s="94">
        <v>212</v>
      </c>
      <c r="AX218" s="94"/>
      <c r="AY218" s="94"/>
      <c r="AZ218" s="126" t="s">
        <v>936</v>
      </c>
      <c r="BA218" s="127"/>
    </row>
    <row r="219" spans="1:53" ht="45">
      <c r="A219" s="48">
        <v>132</v>
      </c>
      <c r="B219" s="59" t="s">
        <v>55</v>
      </c>
      <c r="C219" s="94" t="s">
        <v>812</v>
      </c>
      <c r="D219" s="94" t="s">
        <v>780</v>
      </c>
      <c r="E219" s="94" t="s">
        <v>916</v>
      </c>
      <c r="F219" s="94" t="s">
        <v>916</v>
      </c>
      <c r="G219" s="59" t="s">
        <v>22</v>
      </c>
      <c r="H219" s="60">
        <v>1975</v>
      </c>
      <c r="I219" s="61">
        <v>1</v>
      </c>
      <c r="J219" s="61">
        <v>2</v>
      </c>
      <c r="K219" s="61">
        <v>6</v>
      </c>
      <c r="L219" s="61">
        <v>2</v>
      </c>
      <c r="M219" s="43" t="s">
        <v>30</v>
      </c>
      <c r="N219" s="59" t="s">
        <v>28</v>
      </c>
      <c r="O219" s="43" t="s">
        <v>30</v>
      </c>
      <c r="P219" s="43" t="s">
        <v>28</v>
      </c>
      <c r="Q219" s="43" t="s">
        <v>642</v>
      </c>
      <c r="R219" s="59"/>
      <c r="S219" s="43" t="s">
        <v>647</v>
      </c>
      <c r="T219" s="43" t="s">
        <v>618</v>
      </c>
      <c r="U219" s="108" t="s">
        <v>947</v>
      </c>
      <c r="V219" s="108" t="s">
        <v>943</v>
      </c>
      <c r="W219" s="108" t="s">
        <v>939</v>
      </c>
      <c r="X219" s="108" t="s">
        <v>916</v>
      </c>
      <c r="Y219" s="108" t="s">
        <v>916</v>
      </c>
      <c r="Z219" s="44">
        <f t="shared" si="6"/>
        <v>97.8</v>
      </c>
      <c r="AA219" s="94">
        <v>97.8</v>
      </c>
      <c r="AB219" s="62"/>
      <c r="AC219" s="94"/>
      <c r="AD219" s="94">
        <f t="shared" si="5"/>
        <v>0</v>
      </c>
      <c r="AE219" s="94" t="s">
        <v>916</v>
      </c>
      <c r="AF219" s="94">
        <v>907</v>
      </c>
      <c r="AG219" s="59"/>
      <c r="AH219" s="59"/>
      <c r="AI219" s="43" t="s">
        <v>11</v>
      </c>
      <c r="AJ219" s="59"/>
      <c r="AK219" s="59" t="s">
        <v>20</v>
      </c>
      <c r="AL219" s="59" t="s">
        <v>20</v>
      </c>
      <c r="AM219" s="59" t="s">
        <v>20</v>
      </c>
      <c r="AN219" s="59" t="s">
        <v>558</v>
      </c>
      <c r="AO219" s="59" t="s">
        <v>558</v>
      </c>
      <c r="AP219" s="94"/>
      <c r="AQ219" s="94"/>
      <c r="AR219" s="94">
        <v>6.38</v>
      </c>
      <c r="AS219" s="94">
        <v>3</v>
      </c>
      <c r="AT219" s="94"/>
      <c r="AU219" s="94"/>
      <c r="AV219" s="94"/>
      <c r="AW219" s="94">
        <v>107</v>
      </c>
      <c r="AX219" s="94"/>
      <c r="AY219" s="94"/>
      <c r="AZ219" s="126" t="s">
        <v>936</v>
      </c>
      <c r="BA219" s="127"/>
    </row>
    <row r="220" spans="1:53" ht="33.75" customHeight="1">
      <c r="A220" s="57">
        <v>133</v>
      </c>
      <c r="B220" s="59" t="s">
        <v>55</v>
      </c>
      <c r="C220" s="94" t="s">
        <v>812</v>
      </c>
      <c r="D220" s="94" t="s">
        <v>781</v>
      </c>
      <c r="E220" s="94" t="s">
        <v>916</v>
      </c>
      <c r="F220" s="94" t="s">
        <v>916</v>
      </c>
      <c r="G220" s="59" t="s">
        <v>22</v>
      </c>
      <c r="H220" s="60">
        <v>1975</v>
      </c>
      <c r="I220" s="61">
        <v>1</v>
      </c>
      <c r="J220" s="61">
        <v>2</v>
      </c>
      <c r="K220" s="61">
        <v>3</v>
      </c>
      <c r="L220" s="61">
        <v>2</v>
      </c>
      <c r="M220" s="43" t="s">
        <v>30</v>
      </c>
      <c r="N220" s="59" t="s">
        <v>28</v>
      </c>
      <c r="O220" s="43" t="s">
        <v>30</v>
      </c>
      <c r="P220" s="43" t="s">
        <v>28</v>
      </c>
      <c r="Q220" s="43" t="s">
        <v>642</v>
      </c>
      <c r="R220" s="59"/>
      <c r="S220" s="43" t="s">
        <v>647</v>
      </c>
      <c r="T220" s="43" t="s">
        <v>618</v>
      </c>
      <c r="U220" s="108" t="s">
        <v>947</v>
      </c>
      <c r="V220" s="108" t="s">
        <v>943</v>
      </c>
      <c r="W220" s="108" t="s">
        <v>939</v>
      </c>
      <c r="X220" s="108" t="s">
        <v>916</v>
      </c>
      <c r="Y220" s="108" t="s">
        <v>916</v>
      </c>
      <c r="Z220" s="44">
        <f t="shared" si="6"/>
        <v>78.6</v>
      </c>
      <c r="AA220" s="94">
        <v>78.6</v>
      </c>
      <c r="AB220" s="62"/>
      <c r="AC220" s="94"/>
      <c r="AD220" s="94">
        <f t="shared" si="5"/>
        <v>0</v>
      </c>
      <c r="AE220" s="94" t="s">
        <v>916</v>
      </c>
      <c r="AF220" s="94">
        <v>1088</v>
      </c>
      <c r="AG220" s="59"/>
      <c r="AH220" s="59"/>
      <c r="AI220" s="43" t="s">
        <v>11</v>
      </c>
      <c r="AJ220" s="59"/>
      <c r="AK220" s="59" t="s">
        <v>20</v>
      </c>
      <c r="AL220" s="59" t="s">
        <v>20</v>
      </c>
      <c r="AM220" s="59" t="s">
        <v>20</v>
      </c>
      <c r="AN220" s="59" t="s">
        <v>558</v>
      </c>
      <c r="AO220" s="59" t="s">
        <v>558</v>
      </c>
      <c r="AP220" s="94"/>
      <c r="AQ220" s="94"/>
      <c r="AR220" s="94">
        <v>6.38</v>
      </c>
      <c r="AS220" s="94">
        <v>0</v>
      </c>
      <c r="AT220" s="94"/>
      <c r="AU220" s="94"/>
      <c r="AV220" s="94"/>
      <c r="AW220" s="94">
        <v>123</v>
      </c>
      <c r="AX220" s="94"/>
      <c r="AY220" s="94"/>
      <c r="AZ220" s="126" t="s">
        <v>936</v>
      </c>
      <c r="BA220" s="127"/>
    </row>
    <row r="221" spans="1:53" ht="45">
      <c r="A221" s="48">
        <v>134</v>
      </c>
      <c r="B221" s="59" t="s">
        <v>55</v>
      </c>
      <c r="C221" s="94" t="s">
        <v>812</v>
      </c>
      <c r="D221" s="94" t="s">
        <v>782</v>
      </c>
      <c r="E221" s="94" t="s">
        <v>916</v>
      </c>
      <c r="F221" s="94" t="s">
        <v>916</v>
      </c>
      <c r="G221" s="59" t="s">
        <v>22</v>
      </c>
      <c r="H221" s="60">
        <v>1976</v>
      </c>
      <c r="I221" s="61">
        <v>1</v>
      </c>
      <c r="J221" s="61">
        <v>8</v>
      </c>
      <c r="K221" s="61">
        <v>19</v>
      </c>
      <c r="L221" s="61">
        <v>2</v>
      </c>
      <c r="M221" s="43" t="s">
        <v>30</v>
      </c>
      <c r="N221" s="59" t="s">
        <v>28</v>
      </c>
      <c r="O221" s="43" t="s">
        <v>30</v>
      </c>
      <c r="P221" s="43" t="s">
        <v>28</v>
      </c>
      <c r="Q221" s="43" t="s">
        <v>642</v>
      </c>
      <c r="R221" s="59"/>
      <c r="S221" s="43" t="s">
        <v>647</v>
      </c>
      <c r="T221" s="43" t="s">
        <v>618</v>
      </c>
      <c r="U221" s="108" t="s">
        <v>942</v>
      </c>
      <c r="V221" s="108" t="s">
        <v>943</v>
      </c>
      <c r="W221" s="108" t="s">
        <v>939</v>
      </c>
      <c r="X221" s="108" t="s">
        <v>916</v>
      </c>
      <c r="Y221" s="108" t="s">
        <v>916</v>
      </c>
      <c r="Z221" s="44">
        <f t="shared" si="6"/>
        <v>376.4</v>
      </c>
      <c r="AA221" s="94">
        <v>347.2</v>
      </c>
      <c r="AB221" s="62"/>
      <c r="AC221" s="94">
        <v>29.2</v>
      </c>
      <c r="AD221" s="94">
        <f t="shared" si="5"/>
        <v>29.2</v>
      </c>
      <c r="AE221" s="94" t="s">
        <v>916</v>
      </c>
      <c r="AF221" s="94">
        <v>800</v>
      </c>
      <c r="AG221" s="59"/>
      <c r="AH221" s="59"/>
      <c r="AI221" s="43" t="s">
        <v>11</v>
      </c>
      <c r="AJ221" s="59"/>
      <c r="AK221" s="59" t="s">
        <v>20</v>
      </c>
      <c r="AL221" s="59" t="s">
        <v>20</v>
      </c>
      <c r="AM221" s="59" t="s">
        <v>20</v>
      </c>
      <c r="AN221" s="59" t="s">
        <v>558</v>
      </c>
      <c r="AO221" s="59" t="s">
        <v>558</v>
      </c>
      <c r="AP221" s="94"/>
      <c r="AQ221" s="94"/>
      <c r="AR221" s="94">
        <v>6.38</v>
      </c>
      <c r="AS221" s="94">
        <v>3</v>
      </c>
      <c r="AT221" s="94"/>
      <c r="AU221" s="94"/>
      <c r="AV221" s="94"/>
      <c r="AW221" s="94">
        <v>526.08</v>
      </c>
      <c r="AX221" s="94"/>
      <c r="AY221" s="94"/>
      <c r="AZ221" s="126" t="s">
        <v>936</v>
      </c>
      <c r="BA221" s="127"/>
    </row>
    <row r="222" spans="1:53" ht="34.5" customHeight="1">
      <c r="A222" s="57">
        <v>135</v>
      </c>
      <c r="B222" s="59" t="s">
        <v>55</v>
      </c>
      <c r="C222" s="94" t="s">
        <v>812</v>
      </c>
      <c r="D222" s="94" t="s">
        <v>783</v>
      </c>
      <c r="E222" s="94" t="s">
        <v>916</v>
      </c>
      <c r="F222" s="94" t="s">
        <v>916</v>
      </c>
      <c r="G222" s="59" t="s">
        <v>22</v>
      </c>
      <c r="H222" s="60">
        <v>1975</v>
      </c>
      <c r="I222" s="61">
        <v>1</v>
      </c>
      <c r="J222" s="61">
        <v>2</v>
      </c>
      <c r="K222" s="61">
        <v>6</v>
      </c>
      <c r="L222" s="61">
        <v>2</v>
      </c>
      <c r="M222" s="43" t="s">
        <v>30</v>
      </c>
      <c r="N222" s="59" t="s">
        <v>28</v>
      </c>
      <c r="O222" s="43" t="s">
        <v>30</v>
      </c>
      <c r="P222" s="43" t="s">
        <v>28</v>
      </c>
      <c r="Q222" s="43" t="s">
        <v>642</v>
      </c>
      <c r="R222" s="59"/>
      <c r="S222" s="43" t="s">
        <v>647</v>
      </c>
      <c r="T222" s="43" t="s">
        <v>618</v>
      </c>
      <c r="U222" s="108" t="s">
        <v>947</v>
      </c>
      <c r="V222" s="108" t="s">
        <v>943</v>
      </c>
      <c r="W222" s="108" t="s">
        <v>939</v>
      </c>
      <c r="X222" s="108" t="s">
        <v>916</v>
      </c>
      <c r="Y222" s="108" t="s">
        <v>916</v>
      </c>
      <c r="Z222" s="44">
        <f t="shared" si="6"/>
        <v>94.1</v>
      </c>
      <c r="AA222" s="94">
        <v>94.1</v>
      </c>
      <c r="AB222" s="62"/>
      <c r="AC222" s="94"/>
      <c r="AD222" s="94">
        <f aca="true" t="shared" si="7" ref="AD222:AD227">SUM(AC222)</f>
        <v>0</v>
      </c>
      <c r="AE222" s="94" t="s">
        <v>916</v>
      </c>
      <c r="AF222" s="94">
        <v>133.5</v>
      </c>
      <c r="AG222" s="59"/>
      <c r="AH222" s="59"/>
      <c r="AI222" s="43" t="s">
        <v>11</v>
      </c>
      <c r="AJ222" s="59"/>
      <c r="AK222" s="59" t="s">
        <v>20</v>
      </c>
      <c r="AL222" s="59" t="s">
        <v>20</v>
      </c>
      <c r="AM222" s="59" t="s">
        <v>20</v>
      </c>
      <c r="AN222" s="59" t="s">
        <v>558</v>
      </c>
      <c r="AO222" s="59" t="s">
        <v>558</v>
      </c>
      <c r="AP222" s="94"/>
      <c r="AQ222" s="94"/>
      <c r="AR222" s="94">
        <v>6.38</v>
      </c>
      <c r="AS222" s="94">
        <v>0</v>
      </c>
      <c r="AT222" s="94"/>
      <c r="AU222" s="94"/>
      <c r="AV222" s="94"/>
      <c r="AW222" s="94">
        <v>231</v>
      </c>
      <c r="AX222" s="94"/>
      <c r="AY222" s="94"/>
      <c r="AZ222" s="126" t="s">
        <v>936</v>
      </c>
      <c r="BA222" s="127"/>
    </row>
    <row r="223" spans="1:53" ht="45">
      <c r="A223" s="48">
        <v>136</v>
      </c>
      <c r="B223" s="59" t="s">
        <v>55</v>
      </c>
      <c r="C223" s="94" t="s">
        <v>812</v>
      </c>
      <c r="D223" s="94" t="s">
        <v>784</v>
      </c>
      <c r="E223" s="94" t="s">
        <v>916</v>
      </c>
      <c r="F223" s="94" t="s">
        <v>916</v>
      </c>
      <c r="G223" s="59" t="s">
        <v>22</v>
      </c>
      <c r="H223" s="60">
        <v>1975</v>
      </c>
      <c r="I223" s="61">
        <v>1</v>
      </c>
      <c r="J223" s="61">
        <v>2</v>
      </c>
      <c r="K223" s="61">
        <v>4</v>
      </c>
      <c r="L223" s="61">
        <v>2</v>
      </c>
      <c r="M223" s="43" t="s">
        <v>30</v>
      </c>
      <c r="N223" s="59" t="s">
        <v>28</v>
      </c>
      <c r="O223" s="43" t="s">
        <v>32</v>
      </c>
      <c r="P223" s="43" t="s">
        <v>28</v>
      </c>
      <c r="Q223" s="43" t="s">
        <v>642</v>
      </c>
      <c r="R223" s="59"/>
      <c r="S223" s="43" t="s">
        <v>647</v>
      </c>
      <c r="T223" s="43" t="s">
        <v>618</v>
      </c>
      <c r="U223" s="108" t="s">
        <v>947</v>
      </c>
      <c r="V223" s="108" t="s">
        <v>943</v>
      </c>
      <c r="W223" s="108" t="s">
        <v>939</v>
      </c>
      <c r="X223" s="108" t="s">
        <v>916</v>
      </c>
      <c r="Y223" s="108" t="s">
        <v>916</v>
      </c>
      <c r="Z223" s="44">
        <f t="shared" si="6"/>
        <v>77.5</v>
      </c>
      <c r="AA223" s="94">
        <v>77.5</v>
      </c>
      <c r="AB223" s="62"/>
      <c r="AC223" s="94"/>
      <c r="AD223" s="94">
        <f t="shared" si="7"/>
        <v>0</v>
      </c>
      <c r="AE223" s="94" t="s">
        <v>916</v>
      </c>
      <c r="AF223" s="94">
        <v>137.2</v>
      </c>
      <c r="AG223" s="59"/>
      <c r="AH223" s="59"/>
      <c r="AI223" s="43" t="s">
        <v>11</v>
      </c>
      <c r="AJ223" s="59"/>
      <c r="AK223" s="59" t="s">
        <v>20</v>
      </c>
      <c r="AL223" s="59" t="s">
        <v>20</v>
      </c>
      <c r="AM223" s="59" t="s">
        <v>20</v>
      </c>
      <c r="AN223" s="59" t="s">
        <v>558</v>
      </c>
      <c r="AO223" s="59" t="s">
        <v>558</v>
      </c>
      <c r="AP223" s="94"/>
      <c r="AQ223" s="94"/>
      <c r="AR223" s="94">
        <v>6.38</v>
      </c>
      <c r="AS223" s="94">
        <v>0</v>
      </c>
      <c r="AT223" s="94"/>
      <c r="AU223" s="94"/>
      <c r="AV223" s="94"/>
      <c r="AW223" s="94">
        <v>93.82</v>
      </c>
      <c r="AX223" s="94"/>
      <c r="AY223" s="94"/>
      <c r="AZ223" s="126" t="s">
        <v>936</v>
      </c>
      <c r="BA223" s="127"/>
    </row>
    <row r="224" spans="1:53" ht="45">
      <c r="A224" s="57">
        <v>137</v>
      </c>
      <c r="B224" s="59" t="s">
        <v>55</v>
      </c>
      <c r="C224" s="94" t="s">
        <v>812</v>
      </c>
      <c r="D224" s="94" t="s">
        <v>785</v>
      </c>
      <c r="E224" s="94" t="s">
        <v>916</v>
      </c>
      <c r="F224" s="94" t="s">
        <v>916</v>
      </c>
      <c r="G224" s="59" t="s">
        <v>22</v>
      </c>
      <c r="H224" s="60">
        <v>1975</v>
      </c>
      <c r="I224" s="61">
        <v>1</v>
      </c>
      <c r="J224" s="61">
        <v>2</v>
      </c>
      <c r="K224" s="61">
        <v>5</v>
      </c>
      <c r="L224" s="61">
        <v>2</v>
      </c>
      <c r="M224" s="43" t="s">
        <v>30</v>
      </c>
      <c r="N224" s="59" t="s">
        <v>28</v>
      </c>
      <c r="O224" s="43" t="s">
        <v>32</v>
      </c>
      <c r="P224" s="43" t="s">
        <v>28</v>
      </c>
      <c r="Q224" s="43" t="s">
        <v>642</v>
      </c>
      <c r="R224" s="59"/>
      <c r="S224" s="43" t="s">
        <v>647</v>
      </c>
      <c r="T224" s="43" t="s">
        <v>618</v>
      </c>
      <c r="U224" s="108" t="s">
        <v>947</v>
      </c>
      <c r="V224" s="108" t="s">
        <v>943</v>
      </c>
      <c r="W224" s="108" t="s">
        <v>939</v>
      </c>
      <c r="X224" s="108" t="s">
        <v>916</v>
      </c>
      <c r="Y224" s="108" t="s">
        <v>916</v>
      </c>
      <c r="Z224" s="44">
        <f t="shared" si="6"/>
        <v>78.9</v>
      </c>
      <c r="AA224" s="94">
        <v>78.9</v>
      </c>
      <c r="AB224" s="62"/>
      <c r="AC224" s="94"/>
      <c r="AD224" s="94">
        <f t="shared" si="7"/>
        <v>0</v>
      </c>
      <c r="AE224" s="94" t="s">
        <v>916</v>
      </c>
      <c r="AF224" s="94">
        <v>133.4</v>
      </c>
      <c r="AG224" s="59"/>
      <c r="AH224" s="59"/>
      <c r="AI224" s="43" t="s">
        <v>11</v>
      </c>
      <c r="AJ224" s="59"/>
      <c r="AK224" s="59" t="s">
        <v>20</v>
      </c>
      <c r="AL224" s="59" t="s">
        <v>20</v>
      </c>
      <c r="AM224" s="59" t="s">
        <v>20</v>
      </c>
      <c r="AN224" s="59" t="s">
        <v>558</v>
      </c>
      <c r="AO224" s="59" t="s">
        <v>558</v>
      </c>
      <c r="AP224" s="94"/>
      <c r="AQ224" s="94"/>
      <c r="AR224" s="94">
        <v>6.38</v>
      </c>
      <c r="AS224" s="94">
        <v>5</v>
      </c>
      <c r="AT224" s="94"/>
      <c r="AU224" s="94"/>
      <c r="AV224" s="94"/>
      <c r="AW224" s="94"/>
      <c r="AX224" s="94"/>
      <c r="AY224" s="94"/>
      <c r="AZ224" s="126" t="s">
        <v>936</v>
      </c>
      <c r="BA224" s="127"/>
    </row>
    <row r="225" spans="1:53" ht="45">
      <c r="A225" s="48">
        <v>138</v>
      </c>
      <c r="B225" s="59" t="s">
        <v>55</v>
      </c>
      <c r="C225" s="94" t="s">
        <v>812</v>
      </c>
      <c r="D225" s="94" t="s">
        <v>786</v>
      </c>
      <c r="E225" s="94" t="s">
        <v>916</v>
      </c>
      <c r="F225" s="94" t="s">
        <v>916</v>
      </c>
      <c r="G225" s="59" t="s">
        <v>22</v>
      </c>
      <c r="H225" s="60">
        <v>1975</v>
      </c>
      <c r="I225" s="61">
        <v>1</v>
      </c>
      <c r="J225" s="61">
        <v>2</v>
      </c>
      <c r="K225" s="61">
        <v>7</v>
      </c>
      <c r="L225" s="61">
        <v>2</v>
      </c>
      <c r="M225" s="43" t="s">
        <v>30</v>
      </c>
      <c r="N225" s="59" t="s">
        <v>28</v>
      </c>
      <c r="O225" s="43" t="s">
        <v>30</v>
      </c>
      <c r="P225" s="43" t="s">
        <v>28</v>
      </c>
      <c r="Q225" s="43" t="s">
        <v>642</v>
      </c>
      <c r="R225" s="59"/>
      <c r="S225" s="43" t="s">
        <v>647</v>
      </c>
      <c r="T225" s="43" t="s">
        <v>618</v>
      </c>
      <c r="U225" s="108" t="s">
        <v>947</v>
      </c>
      <c r="V225" s="108" t="s">
        <v>943</v>
      </c>
      <c r="W225" s="108" t="s">
        <v>939</v>
      </c>
      <c r="X225" s="108" t="s">
        <v>916</v>
      </c>
      <c r="Y225" s="108" t="s">
        <v>916</v>
      </c>
      <c r="Z225" s="44">
        <f t="shared" si="6"/>
        <v>92.8</v>
      </c>
      <c r="AA225" s="94">
        <v>92.8</v>
      </c>
      <c r="AB225" s="62"/>
      <c r="AC225" s="94"/>
      <c r="AD225" s="94">
        <f t="shared" si="7"/>
        <v>0</v>
      </c>
      <c r="AE225" s="94" t="s">
        <v>916</v>
      </c>
      <c r="AF225" s="94">
        <v>865</v>
      </c>
      <c r="AG225" s="59"/>
      <c r="AH225" s="59"/>
      <c r="AI225" s="43" t="s">
        <v>11</v>
      </c>
      <c r="AJ225" s="59"/>
      <c r="AK225" s="59" t="s">
        <v>20</v>
      </c>
      <c r="AL225" s="59" t="s">
        <v>20</v>
      </c>
      <c r="AM225" s="59" t="s">
        <v>20</v>
      </c>
      <c r="AN225" s="59" t="s">
        <v>558</v>
      </c>
      <c r="AO225" s="59" t="s">
        <v>558</v>
      </c>
      <c r="AP225" s="94"/>
      <c r="AQ225" s="94"/>
      <c r="AR225" s="94">
        <v>6.38</v>
      </c>
      <c r="AS225" s="94">
        <v>3</v>
      </c>
      <c r="AT225" s="94"/>
      <c r="AU225" s="94"/>
      <c r="AV225" s="94"/>
      <c r="AW225" s="94">
        <v>115</v>
      </c>
      <c r="AX225" s="94"/>
      <c r="AY225" s="94"/>
      <c r="AZ225" s="126" t="s">
        <v>936</v>
      </c>
      <c r="BA225" s="127"/>
    </row>
    <row r="226" spans="1:53" ht="43.5" customHeight="1">
      <c r="A226" s="57">
        <v>139</v>
      </c>
      <c r="B226" s="59" t="s">
        <v>55</v>
      </c>
      <c r="C226" s="94" t="s">
        <v>812</v>
      </c>
      <c r="D226" s="94" t="s">
        <v>787</v>
      </c>
      <c r="E226" s="94" t="s">
        <v>916</v>
      </c>
      <c r="F226" s="94" t="s">
        <v>916</v>
      </c>
      <c r="G226" s="59" t="s">
        <v>22</v>
      </c>
      <c r="H226" s="60">
        <v>1975</v>
      </c>
      <c r="I226" s="61">
        <v>1</v>
      </c>
      <c r="J226" s="61">
        <v>2</v>
      </c>
      <c r="K226" s="61">
        <v>7</v>
      </c>
      <c r="L226" s="61">
        <v>2</v>
      </c>
      <c r="M226" s="43" t="s">
        <v>30</v>
      </c>
      <c r="N226" s="59" t="s">
        <v>28</v>
      </c>
      <c r="O226" s="43" t="s">
        <v>30</v>
      </c>
      <c r="P226" s="43" t="s">
        <v>28</v>
      </c>
      <c r="Q226" s="43" t="s">
        <v>642</v>
      </c>
      <c r="R226" s="59"/>
      <c r="S226" s="43" t="s">
        <v>647</v>
      </c>
      <c r="T226" s="43" t="s">
        <v>618</v>
      </c>
      <c r="U226" s="108" t="s">
        <v>947</v>
      </c>
      <c r="V226" s="108" t="s">
        <v>943</v>
      </c>
      <c r="W226" s="108" t="s">
        <v>939</v>
      </c>
      <c r="X226" s="108" t="s">
        <v>916</v>
      </c>
      <c r="Y226" s="108" t="s">
        <v>916</v>
      </c>
      <c r="Z226" s="44">
        <f t="shared" si="6"/>
        <v>93.5</v>
      </c>
      <c r="AA226" s="94">
        <v>93.5</v>
      </c>
      <c r="AB226" s="62"/>
      <c r="AC226" s="94"/>
      <c r="AD226" s="94">
        <f t="shared" si="7"/>
        <v>0</v>
      </c>
      <c r="AE226" s="94" t="s">
        <v>916</v>
      </c>
      <c r="AF226" s="94">
        <v>132.1</v>
      </c>
      <c r="AG226" s="59"/>
      <c r="AH226" s="59"/>
      <c r="AI226" s="43" t="s">
        <v>11</v>
      </c>
      <c r="AJ226" s="59"/>
      <c r="AK226" s="59" t="s">
        <v>20</v>
      </c>
      <c r="AL226" s="59" t="s">
        <v>20</v>
      </c>
      <c r="AM226" s="59" t="s">
        <v>20</v>
      </c>
      <c r="AN226" s="59" t="s">
        <v>558</v>
      </c>
      <c r="AO226" s="59" t="s">
        <v>558</v>
      </c>
      <c r="AP226" s="94"/>
      <c r="AQ226" s="94"/>
      <c r="AR226" s="94">
        <v>6.38</v>
      </c>
      <c r="AS226" s="94">
        <v>0</v>
      </c>
      <c r="AT226" s="94"/>
      <c r="AU226" s="94"/>
      <c r="AV226" s="94"/>
      <c r="AW226" s="94">
        <v>122</v>
      </c>
      <c r="AX226" s="94"/>
      <c r="AY226" s="94"/>
      <c r="AZ226" s="126" t="s">
        <v>936</v>
      </c>
      <c r="BA226" s="127"/>
    </row>
    <row r="227" spans="1:53" ht="45">
      <c r="A227" s="48">
        <v>140</v>
      </c>
      <c r="B227" s="59" t="s">
        <v>55</v>
      </c>
      <c r="C227" s="94" t="s">
        <v>812</v>
      </c>
      <c r="D227" s="94" t="s">
        <v>818</v>
      </c>
      <c r="E227" s="94" t="s">
        <v>916</v>
      </c>
      <c r="F227" s="94" t="s">
        <v>916</v>
      </c>
      <c r="G227" s="59" t="s">
        <v>22</v>
      </c>
      <c r="H227" s="60">
        <v>1928</v>
      </c>
      <c r="I227" s="61">
        <v>2</v>
      </c>
      <c r="J227" s="61">
        <v>8</v>
      </c>
      <c r="K227" s="61">
        <v>20</v>
      </c>
      <c r="L227" s="61">
        <v>1</v>
      </c>
      <c r="M227" s="59" t="s">
        <v>28</v>
      </c>
      <c r="N227" s="59" t="s">
        <v>28</v>
      </c>
      <c r="O227" s="43"/>
      <c r="P227" s="43" t="s">
        <v>28</v>
      </c>
      <c r="Q227" s="43" t="s">
        <v>643</v>
      </c>
      <c r="R227" s="59"/>
      <c r="S227" s="43" t="s">
        <v>649</v>
      </c>
      <c r="T227" s="43" t="s">
        <v>618</v>
      </c>
      <c r="U227" s="108" t="s">
        <v>947</v>
      </c>
      <c r="V227" s="108" t="s">
        <v>938</v>
      </c>
      <c r="W227" s="108" t="s">
        <v>939</v>
      </c>
      <c r="X227" s="108" t="s">
        <v>916</v>
      </c>
      <c r="Y227" s="108" t="s">
        <v>916</v>
      </c>
      <c r="Z227" s="44">
        <f t="shared" si="6"/>
        <v>367.6</v>
      </c>
      <c r="AA227" s="94">
        <v>367.6</v>
      </c>
      <c r="AB227" s="62"/>
      <c r="AC227" s="94"/>
      <c r="AD227" s="94">
        <f t="shared" si="7"/>
        <v>0</v>
      </c>
      <c r="AE227" s="94" t="s">
        <v>916</v>
      </c>
      <c r="AF227" s="94">
        <v>2433</v>
      </c>
      <c r="AG227" s="59" t="s">
        <v>558</v>
      </c>
      <c r="AH227" s="59"/>
      <c r="AI227" s="43" t="s">
        <v>11</v>
      </c>
      <c r="AJ227" s="59"/>
      <c r="AK227" s="59" t="s">
        <v>20</v>
      </c>
      <c r="AL227" s="59"/>
      <c r="AM227" s="59" t="s">
        <v>20</v>
      </c>
      <c r="AN227" s="59" t="s">
        <v>558</v>
      </c>
      <c r="AO227" s="59" t="s">
        <v>558</v>
      </c>
      <c r="AP227" s="94"/>
      <c r="AQ227" s="94"/>
      <c r="AR227" s="94">
        <v>6.38</v>
      </c>
      <c r="AS227" s="94">
        <v>17</v>
      </c>
      <c r="AT227" s="94">
        <v>0.2472</v>
      </c>
      <c r="AU227" s="94"/>
      <c r="AV227" s="94"/>
      <c r="AW227" s="94">
        <v>116</v>
      </c>
      <c r="AX227" s="94"/>
      <c r="AY227" s="94"/>
      <c r="AZ227" s="126" t="s">
        <v>936</v>
      </c>
      <c r="BA227" s="127"/>
    </row>
    <row r="228" spans="1:53" ht="15.75">
      <c r="A228" s="57"/>
      <c r="B228" s="59"/>
      <c r="C228" s="94"/>
      <c r="D228" s="94"/>
      <c r="E228" s="94"/>
      <c r="F228" s="94"/>
      <c r="G228" s="59"/>
      <c r="H228" s="60"/>
      <c r="I228" s="61"/>
      <c r="J228" s="61"/>
      <c r="K228" s="61"/>
      <c r="L228" s="61"/>
      <c r="M228" s="59"/>
      <c r="N228" s="59"/>
      <c r="O228" s="43"/>
      <c r="P228" s="43"/>
      <c r="Q228" s="43"/>
      <c r="R228" s="59"/>
      <c r="S228" s="43"/>
      <c r="T228" s="43"/>
      <c r="U228" s="108"/>
      <c r="V228" s="108"/>
      <c r="W228" s="108"/>
      <c r="X228" s="108"/>
      <c r="Y228" s="108"/>
      <c r="Z228" s="44"/>
      <c r="AA228" s="94"/>
      <c r="AB228" s="62"/>
      <c r="AC228" s="94"/>
      <c r="AD228" s="94"/>
      <c r="AE228" s="94"/>
      <c r="AF228" s="94"/>
      <c r="AG228" s="59"/>
      <c r="AH228" s="59"/>
      <c r="AI228" s="59"/>
      <c r="AJ228" s="59"/>
      <c r="AK228" s="59" t="s">
        <v>20</v>
      </c>
      <c r="AL228" s="59"/>
      <c r="AM228" s="59" t="s">
        <v>20</v>
      </c>
      <c r="AN228" s="59" t="s">
        <v>558</v>
      </c>
      <c r="AO228" s="59" t="s">
        <v>558</v>
      </c>
      <c r="AP228" s="94"/>
      <c r="AQ228" s="94"/>
      <c r="AR228" s="94">
        <v>2.89</v>
      </c>
      <c r="AS228" s="94">
        <v>1</v>
      </c>
      <c r="AT228" s="94"/>
      <c r="AU228" s="94"/>
      <c r="AV228" s="94"/>
      <c r="AW228" s="94"/>
      <c r="AX228" s="94"/>
      <c r="AY228" s="94"/>
      <c r="AZ228" s="94"/>
      <c r="BA228" s="94"/>
    </row>
    <row r="229" spans="1:53" ht="45">
      <c r="A229" s="57">
        <v>141</v>
      </c>
      <c r="B229" s="59" t="s">
        <v>55</v>
      </c>
      <c r="C229" s="94" t="s">
        <v>812</v>
      </c>
      <c r="D229" s="94" t="s">
        <v>788</v>
      </c>
      <c r="E229" s="94" t="s">
        <v>916</v>
      </c>
      <c r="F229" s="94" t="s">
        <v>916</v>
      </c>
      <c r="G229" s="59" t="s">
        <v>22</v>
      </c>
      <c r="H229" s="60">
        <v>1928</v>
      </c>
      <c r="I229" s="61">
        <v>2</v>
      </c>
      <c r="J229" s="61">
        <v>8</v>
      </c>
      <c r="K229" s="61">
        <v>14</v>
      </c>
      <c r="L229" s="61">
        <v>1</v>
      </c>
      <c r="M229" s="59" t="s">
        <v>28</v>
      </c>
      <c r="N229" s="59" t="s">
        <v>28</v>
      </c>
      <c r="O229" s="43"/>
      <c r="P229" s="43" t="s">
        <v>28</v>
      </c>
      <c r="Q229" s="43" t="s">
        <v>643</v>
      </c>
      <c r="R229" s="59"/>
      <c r="S229" s="43" t="s">
        <v>649</v>
      </c>
      <c r="T229" s="43" t="s">
        <v>618</v>
      </c>
      <c r="U229" s="108" t="s">
        <v>947</v>
      </c>
      <c r="V229" s="108" t="s">
        <v>938</v>
      </c>
      <c r="W229" s="108" t="s">
        <v>939</v>
      </c>
      <c r="X229" s="108" t="s">
        <v>916</v>
      </c>
      <c r="Y229" s="108" t="s">
        <v>916</v>
      </c>
      <c r="Z229" s="44">
        <f t="shared" si="6"/>
        <v>318.09999999999997</v>
      </c>
      <c r="AA229" s="94">
        <v>295.7</v>
      </c>
      <c r="AB229" s="62"/>
      <c r="AC229" s="94">
        <v>22.4</v>
      </c>
      <c r="AD229" s="94">
        <f>SUM(AC229)</f>
        <v>22.4</v>
      </c>
      <c r="AE229" s="94" t="s">
        <v>916</v>
      </c>
      <c r="AF229" s="94">
        <v>300</v>
      </c>
      <c r="AG229" s="59" t="s">
        <v>558</v>
      </c>
      <c r="AH229" s="59"/>
      <c r="AI229" s="43" t="s">
        <v>11</v>
      </c>
      <c r="AJ229" s="59"/>
      <c r="AK229" s="59" t="s">
        <v>20</v>
      </c>
      <c r="AL229" s="59" t="s">
        <v>20</v>
      </c>
      <c r="AM229" s="59" t="s">
        <v>20</v>
      </c>
      <c r="AN229" s="59" t="s">
        <v>558</v>
      </c>
      <c r="AO229" s="59" t="s">
        <v>558</v>
      </c>
      <c r="AP229" s="94"/>
      <c r="AQ229" s="94"/>
      <c r="AR229" s="94">
        <v>6.38</v>
      </c>
      <c r="AS229" s="94">
        <v>3</v>
      </c>
      <c r="AT229" s="94">
        <v>0.2472</v>
      </c>
      <c r="AU229" s="94"/>
      <c r="AV229" s="94"/>
      <c r="AW229" s="94"/>
      <c r="AX229" s="94"/>
      <c r="AY229" s="94"/>
      <c r="AZ229" s="126" t="s">
        <v>936</v>
      </c>
      <c r="BA229" s="127"/>
    </row>
    <row r="230" spans="1:53" ht="15.75">
      <c r="A230" s="48"/>
      <c r="B230" s="59"/>
      <c r="C230" s="94"/>
      <c r="D230" s="94"/>
      <c r="E230" s="94"/>
      <c r="F230" s="94"/>
      <c r="G230" s="59"/>
      <c r="H230" s="60"/>
      <c r="I230" s="61"/>
      <c r="J230" s="61"/>
      <c r="K230" s="61"/>
      <c r="L230" s="61"/>
      <c r="M230" s="59"/>
      <c r="N230" s="59"/>
      <c r="O230" s="43"/>
      <c r="P230" s="43"/>
      <c r="Q230" s="43"/>
      <c r="R230" s="59"/>
      <c r="S230" s="43"/>
      <c r="T230" s="43"/>
      <c r="U230" s="108"/>
      <c r="V230" s="108"/>
      <c r="W230" s="108"/>
      <c r="X230" s="108"/>
      <c r="Y230" s="108"/>
      <c r="Z230" s="44"/>
      <c r="AA230" s="94"/>
      <c r="AB230" s="62"/>
      <c r="AC230" s="94"/>
      <c r="AD230" s="94"/>
      <c r="AE230" s="94"/>
      <c r="AF230" s="94"/>
      <c r="AG230" s="59"/>
      <c r="AH230" s="59"/>
      <c r="AI230" s="59"/>
      <c r="AJ230" s="59"/>
      <c r="AK230" s="59" t="s">
        <v>20</v>
      </c>
      <c r="AL230" s="59" t="s">
        <v>20</v>
      </c>
      <c r="AM230" s="59" t="s">
        <v>20</v>
      </c>
      <c r="AN230" s="59" t="s">
        <v>558</v>
      </c>
      <c r="AO230" s="59" t="s">
        <v>558</v>
      </c>
      <c r="AP230" s="94"/>
      <c r="AQ230" s="94"/>
      <c r="AR230" s="94">
        <v>3.65</v>
      </c>
      <c r="AS230" s="94">
        <v>2</v>
      </c>
      <c r="AT230" s="94"/>
      <c r="AU230" s="94"/>
      <c r="AV230" s="94"/>
      <c r="AW230" s="94"/>
      <c r="AX230" s="94"/>
      <c r="AY230" s="94"/>
      <c r="AZ230" s="94"/>
      <c r="BA230" s="94"/>
    </row>
    <row r="231" spans="1:53" ht="15.75">
      <c r="A231" s="48"/>
      <c r="B231" s="59"/>
      <c r="C231" s="94"/>
      <c r="D231" s="94"/>
      <c r="E231" s="94"/>
      <c r="F231" s="94"/>
      <c r="G231" s="59"/>
      <c r="H231" s="60"/>
      <c r="I231" s="61"/>
      <c r="J231" s="61"/>
      <c r="K231" s="61"/>
      <c r="L231" s="61"/>
      <c r="M231" s="59"/>
      <c r="N231" s="59"/>
      <c r="O231" s="43"/>
      <c r="P231" s="43"/>
      <c r="Q231" s="43"/>
      <c r="R231" s="59"/>
      <c r="S231" s="43"/>
      <c r="T231" s="43"/>
      <c r="U231" s="108"/>
      <c r="V231" s="108"/>
      <c r="W231" s="108"/>
      <c r="X231" s="108"/>
      <c r="Y231" s="108"/>
      <c r="Z231" s="44"/>
      <c r="AA231" s="94"/>
      <c r="AB231" s="62"/>
      <c r="AC231" s="94"/>
      <c r="AD231" s="94"/>
      <c r="AE231" s="94"/>
      <c r="AF231" s="94"/>
      <c r="AG231" s="59"/>
      <c r="AH231" s="59"/>
      <c r="AI231" s="59"/>
      <c r="AJ231" s="59"/>
      <c r="AK231" s="59" t="s">
        <v>20</v>
      </c>
      <c r="AL231" s="59"/>
      <c r="AM231" s="59" t="s">
        <v>20</v>
      </c>
      <c r="AN231" s="59" t="s">
        <v>558</v>
      </c>
      <c r="AO231" s="59" t="s">
        <v>558</v>
      </c>
      <c r="AP231" s="94"/>
      <c r="AQ231" s="94"/>
      <c r="AR231" s="94">
        <v>2.89</v>
      </c>
      <c r="AS231" s="94">
        <v>9</v>
      </c>
      <c r="AT231" s="94"/>
      <c r="AU231" s="94"/>
      <c r="AV231" s="94"/>
      <c r="AW231" s="94"/>
      <c r="AX231" s="94"/>
      <c r="AY231" s="94"/>
      <c r="AZ231" s="94"/>
      <c r="BA231" s="94"/>
    </row>
    <row r="232" spans="1:53" ht="45">
      <c r="A232" s="48">
        <v>142</v>
      </c>
      <c r="B232" s="59" t="s">
        <v>55</v>
      </c>
      <c r="C232" s="94" t="s">
        <v>812</v>
      </c>
      <c r="D232" s="94" t="s">
        <v>819</v>
      </c>
      <c r="E232" s="94" t="s">
        <v>916</v>
      </c>
      <c r="F232" s="94" t="s">
        <v>916</v>
      </c>
      <c r="G232" s="59" t="s">
        <v>22</v>
      </c>
      <c r="H232" s="60">
        <v>1928</v>
      </c>
      <c r="I232" s="61">
        <v>2</v>
      </c>
      <c r="J232" s="61">
        <v>8</v>
      </c>
      <c r="K232" s="61">
        <v>20</v>
      </c>
      <c r="L232" s="61">
        <v>1</v>
      </c>
      <c r="M232" s="59" t="s">
        <v>28</v>
      </c>
      <c r="N232" s="59" t="s">
        <v>28</v>
      </c>
      <c r="O232" s="43"/>
      <c r="P232" s="43" t="s">
        <v>28</v>
      </c>
      <c r="Q232" s="43" t="s">
        <v>643</v>
      </c>
      <c r="R232" s="59"/>
      <c r="S232" s="43" t="s">
        <v>649</v>
      </c>
      <c r="T232" s="43" t="s">
        <v>618</v>
      </c>
      <c r="U232" s="108" t="s">
        <v>942</v>
      </c>
      <c r="V232" s="108" t="s">
        <v>938</v>
      </c>
      <c r="W232" s="108" t="s">
        <v>939</v>
      </c>
      <c r="X232" s="108" t="s">
        <v>916</v>
      </c>
      <c r="Y232" s="108" t="s">
        <v>916</v>
      </c>
      <c r="Z232" s="44">
        <f t="shared" si="6"/>
        <v>405.4</v>
      </c>
      <c r="AA232" s="94">
        <v>405.4</v>
      </c>
      <c r="AB232" s="62"/>
      <c r="AC232" s="94"/>
      <c r="AD232" s="94">
        <f>SUM(AC232)</f>
        <v>0</v>
      </c>
      <c r="AE232" s="94" t="s">
        <v>916</v>
      </c>
      <c r="AF232" s="94">
        <v>406</v>
      </c>
      <c r="AG232" s="59" t="s">
        <v>558</v>
      </c>
      <c r="AH232" s="59"/>
      <c r="AI232" s="43" t="s">
        <v>11</v>
      </c>
      <c r="AJ232" s="59"/>
      <c r="AK232" s="59" t="s">
        <v>20</v>
      </c>
      <c r="AL232" s="59"/>
      <c r="AM232" s="59" t="s">
        <v>20</v>
      </c>
      <c r="AN232" s="59" t="s">
        <v>558</v>
      </c>
      <c r="AO232" s="59" t="s">
        <v>558</v>
      </c>
      <c r="AP232" s="94"/>
      <c r="AQ232" s="94"/>
      <c r="AR232" s="94">
        <v>6.38</v>
      </c>
      <c r="AS232" s="94">
        <v>2</v>
      </c>
      <c r="AT232" s="94">
        <v>0.2472</v>
      </c>
      <c r="AU232" s="94"/>
      <c r="AV232" s="94"/>
      <c r="AW232" s="94"/>
      <c r="AX232" s="94"/>
      <c r="AY232" s="94"/>
      <c r="AZ232" s="126" t="s">
        <v>936</v>
      </c>
      <c r="BA232" s="127"/>
    </row>
    <row r="233" spans="1:53" ht="15.75">
      <c r="A233" s="57"/>
      <c r="B233" s="59"/>
      <c r="C233" s="94"/>
      <c r="D233" s="94"/>
      <c r="E233" s="94"/>
      <c r="F233" s="94"/>
      <c r="G233" s="59"/>
      <c r="H233" s="60"/>
      <c r="I233" s="61"/>
      <c r="J233" s="61"/>
      <c r="K233" s="61"/>
      <c r="L233" s="61"/>
      <c r="M233" s="59"/>
      <c r="N233" s="59"/>
      <c r="O233" s="43"/>
      <c r="P233" s="43"/>
      <c r="Q233" s="43"/>
      <c r="R233" s="59"/>
      <c r="S233" s="43"/>
      <c r="T233" s="43"/>
      <c r="U233" s="108"/>
      <c r="V233" s="108"/>
      <c r="W233" s="108"/>
      <c r="X233" s="108"/>
      <c r="Y233" s="108"/>
      <c r="Z233" s="44"/>
      <c r="AA233" s="94"/>
      <c r="AB233" s="62"/>
      <c r="AC233" s="94"/>
      <c r="AD233" s="94"/>
      <c r="AE233" s="94"/>
      <c r="AF233" s="94"/>
      <c r="AG233" s="59"/>
      <c r="AH233" s="59"/>
      <c r="AI233" s="59"/>
      <c r="AJ233" s="59"/>
      <c r="AK233" s="59" t="s">
        <v>20</v>
      </c>
      <c r="AL233" s="59"/>
      <c r="AM233" s="59" t="s">
        <v>20</v>
      </c>
      <c r="AN233" s="59" t="s">
        <v>558</v>
      </c>
      <c r="AO233" s="59" t="s">
        <v>558</v>
      </c>
      <c r="AP233" s="94"/>
      <c r="AQ233" s="94"/>
      <c r="AR233" s="94">
        <v>2.89</v>
      </c>
      <c r="AS233" s="94">
        <v>18</v>
      </c>
      <c r="AT233" s="94"/>
      <c r="AU233" s="94"/>
      <c r="AV233" s="94"/>
      <c r="AW233" s="94"/>
      <c r="AX233" s="94"/>
      <c r="AY233" s="94"/>
      <c r="AZ233" s="94"/>
      <c r="BA233" s="94"/>
    </row>
    <row r="234" spans="1:53" ht="42.75" customHeight="1">
      <c r="A234" s="57">
        <v>143</v>
      </c>
      <c r="B234" s="59" t="s">
        <v>55</v>
      </c>
      <c r="C234" s="94" t="s">
        <v>812</v>
      </c>
      <c r="D234" s="94" t="s">
        <v>820</v>
      </c>
      <c r="E234" s="94" t="s">
        <v>916</v>
      </c>
      <c r="F234" s="94" t="s">
        <v>916</v>
      </c>
      <c r="G234" s="59" t="s">
        <v>22</v>
      </c>
      <c r="H234" s="60">
        <v>1928</v>
      </c>
      <c r="I234" s="61">
        <v>2</v>
      </c>
      <c r="J234" s="61">
        <v>8</v>
      </c>
      <c r="K234" s="61">
        <v>27</v>
      </c>
      <c r="L234" s="61">
        <v>1</v>
      </c>
      <c r="M234" s="59" t="s">
        <v>28</v>
      </c>
      <c r="N234" s="59" t="s">
        <v>28</v>
      </c>
      <c r="O234" s="43"/>
      <c r="P234" s="43" t="s">
        <v>28</v>
      </c>
      <c r="Q234" s="43" t="s">
        <v>643</v>
      </c>
      <c r="R234" s="59"/>
      <c r="S234" s="43" t="s">
        <v>649</v>
      </c>
      <c r="T234" s="43" t="s">
        <v>618</v>
      </c>
      <c r="U234" s="108" t="s">
        <v>937</v>
      </c>
      <c r="V234" s="108" t="s">
        <v>938</v>
      </c>
      <c r="W234" s="108" t="s">
        <v>939</v>
      </c>
      <c r="X234" s="108" t="s">
        <v>916</v>
      </c>
      <c r="Y234" s="108" t="s">
        <v>916</v>
      </c>
      <c r="Z234" s="44">
        <f t="shared" si="6"/>
        <v>374.1</v>
      </c>
      <c r="AA234" s="94">
        <v>374.1</v>
      </c>
      <c r="AB234" s="62"/>
      <c r="AC234" s="94"/>
      <c r="AD234" s="94">
        <f>SUM(AC234)</f>
        <v>0</v>
      </c>
      <c r="AE234" s="94" t="s">
        <v>916</v>
      </c>
      <c r="AF234" s="94">
        <v>256.1</v>
      </c>
      <c r="AG234" s="59" t="s">
        <v>558</v>
      </c>
      <c r="AH234" s="59"/>
      <c r="AI234" s="43" t="s">
        <v>11</v>
      </c>
      <c r="AJ234" s="59"/>
      <c r="AK234" s="59" t="s">
        <v>20</v>
      </c>
      <c r="AL234" s="59"/>
      <c r="AM234" s="59" t="s">
        <v>20</v>
      </c>
      <c r="AN234" s="59" t="s">
        <v>558</v>
      </c>
      <c r="AO234" s="59" t="s">
        <v>558</v>
      </c>
      <c r="AP234" s="94"/>
      <c r="AQ234" s="94"/>
      <c r="AR234" s="94">
        <v>6.38</v>
      </c>
      <c r="AS234" s="94">
        <v>6</v>
      </c>
      <c r="AT234" s="94">
        <v>0.2472</v>
      </c>
      <c r="AU234" s="94"/>
      <c r="AV234" s="94"/>
      <c r="AW234" s="94">
        <v>107.16</v>
      </c>
      <c r="AX234" s="94"/>
      <c r="AY234" s="94"/>
      <c r="AZ234" s="126" t="s">
        <v>936</v>
      </c>
      <c r="BA234" s="127"/>
    </row>
    <row r="235" spans="1:53" ht="13.5" customHeight="1">
      <c r="A235" s="48"/>
      <c r="B235" s="59"/>
      <c r="C235" s="94"/>
      <c r="D235" s="94"/>
      <c r="E235" s="94"/>
      <c r="F235" s="94"/>
      <c r="G235" s="59"/>
      <c r="H235" s="60"/>
      <c r="I235" s="61"/>
      <c r="J235" s="61"/>
      <c r="K235" s="61"/>
      <c r="L235" s="61"/>
      <c r="M235" s="59"/>
      <c r="N235" s="59"/>
      <c r="O235" s="43"/>
      <c r="P235" s="43"/>
      <c r="Q235" s="43"/>
      <c r="R235" s="59"/>
      <c r="S235" s="43"/>
      <c r="T235" s="43"/>
      <c r="U235" s="108"/>
      <c r="V235" s="108"/>
      <c r="W235" s="108"/>
      <c r="X235" s="108"/>
      <c r="Y235" s="108"/>
      <c r="Z235" s="44"/>
      <c r="AA235" s="94"/>
      <c r="AB235" s="62"/>
      <c r="AC235" s="94"/>
      <c r="AD235" s="94"/>
      <c r="AE235" s="94"/>
      <c r="AF235" s="94"/>
      <c r="AG235" s="59"/>
      <c r="AH235" s="59"/>
      <c r="AI235" s="59"/>
      <c r="AJ235" s="59"/>
      <c r="AK235" s="59" t="s">
        <v>20</v>
      </c>
      <c r="AL235" s="59"/>
      <c r="AM235" s="59" t="s">
        <v>20</v>
      </c>
      <c r="AN235" s="59" t="s">
        <v>558</v>
      </c>
      <c r="AO235" s="59" t="s">
        <v>558</v>
      </c>
      <c r="AP235" s="94"/>
      <c r="AQ235" s="94"/>
      <c r="AR235" s="94">
        <v>2.89</v>
      </c>
      <c r="AS235" s="94">
        <v>19</v>
      </c>
      <c r="AT235" s="94"/>
      <c r="AU235" s="94"/>
      <c r="AV235" s="94"/>
      <c r="AW235" s="94"/>
      <c r="AX235" s="94"/>
      <c r="AY235" s="94"/>
      <c r="AZ235" s="94"/>
      <c r="BA235" s="94"/>
    </row>
    <row r="236" spans="1:53" ht="45">
      <c r="A236" s="48">
        <v>144</v>
      </c>
      <c r="B236" s="59" t="s">
        <v>55</v>
      </c>
      <c r="C236" s="94" t="s">
        <v>812</v>
      </c>
      <c r="D236" s="94" t="s">
        <v>789</v>
      </c>
      <c r="E236" s="94" t="s">
        <v>916</v>
      </c>
      <c r="F236" s="94" t="s">
        <v>916</v>
      </c>
      <c r="G236" s="59" t="s">
        <v>22</v>
      </c>
      <c r="H236" s="60">
        <v>1986</v>
      </c>
      <c r="I236" s="61">
        <v>2</v>
      </c>
      <c r="J236" s="61">
        <v>12</v>
      </c>
      <c r="K236" s="61">
        <v>35</v>
      </c>
      <c r="L236" s="61">
        <v>1</v>
      </c>
      <c r="M236" s="59" t="s">
        <v>28</v>
      </c>
      <c r="N236" s="59" t="s">
        <v>28</v>
      </c>
      <c r="O236" s="43" t="s">
        <v>30</v>
      </c>
      <c r="P236" s="43" t="s">
        <v>28</v>
      </c>
      <c r="Q236" s="43" t="s">
        <v>642</v>
      </c>
      <c r="R236" s="59"/>
      <c r="S236" s="43" t="s">
        <v>649</v>
      </c>
      <c r="T236" s="43" t="s">
        <v>618</v>
      </c>
      <c r="U236" s="108" t="s">
        <v>959</v>
      </c>
      <c r="V236" s="108" t="s">
        <v>938</v>
      </c>
      <c r="W236" s="108" t="s">
        <v>939</v>
      </c>
      <c r="X236" s="108" t="s">
        <v>916</v>
      </c>
      <c r="Y236" s="108" t="s">
        <v>916</v>
      </c>
      <c r="Z236" s="44">
        <f t="shared" si="6"/>
        <v>708.1999999999999</v>
      </c>
      <c r="AA236" s="94">
        <v>640.3</v>
      </c>
      <c r="AB236" s="62"/>
      <c r="AC236" s="94">
        <v>67.9</v>
      </c>
      <c r="AD236" s="94">
        <f>SUM(AC236)</f>
        <v>67.9</v>
      </c>
      <c r="AE236" s="94" t="s">
        <v>916</v>
      </c>
      <c r="AF236" s="94">
        <v>426.2</v>
      </c>
      <c r="AG236" s="59" t="s">
        <v>558</v>
      </c>
      <c r="AH236" s="59"/>
      <c r="AI236" s="43" t="s">
        <v>11</v>
      </c>
      <c r="AJ236" s="59" t="s">
        <v>20</v>
      </c>
      <c r="AK236" s="59" t="s">
        <v>20</v>
      </c>
      <c r="AL236" s="59" t="s">
        <v>20</v>
      </c>
      <c r="AM236" s="59" t="s">
        <v>20</v>
      </c>
      <c r="AN236" s="59" t="s">
        <v>558</v>
      </c>
      <c r="AO236" s="59" t="s">
        <v>558</v>
      </c>
      <c r="AP236" s="94"/>
      <c r="AQ236" s="94"/>
      <c r="AR236" s="94">
        <v>6.38</v>
      </c>
      <c r="AS236" s="94">
        <v>21</v>
      </c>
      <c r="AT236" s="94">
        <v>0.2472</v>
      </c>
      <c r="AU236" s="94"/>
      <c r="AV236" s="94"/>
      <c r="AW236" s="94">
        <v>138.65</v>
      </c>
      <c r="AX236" s="94"/>
      <c r="AY236" s="94"/>
      <c r="AZ236" s="126" t="s">
        <v>936</v>
      </c>
      <c r="BA236" s="127"/>
    </row>
    <row r="237" spans="1:53" ht="45">
      <c r="A237" s="57">
        <v>145</v>
      </c>
      <c r="B237" s="59" t="s">
        <v>55</v>
      </c>
      <c r="C237" s="94" t="s">
        <v>812</v>
      </c>
      <c r="D237" s="94" t="s">
        <v>821</v>
      </c>
      <c r="E237" s="94" t="s">
        <v>916</v>
      </c>
      <c r="F237" s="94" t="s">
        <v>916</v>
      </c>
      <c r="G237" s="59" t="s">
        <v>22</v>
      </c>
      <c r="H237" s="60">
        <v>1894</v>
      </c>
      <c r="I237" s="61">
        <v>2</v>
      </c>
      <c r="J237" s="61">
        <v>8</v>
      </c>
      <c r="K237" s="61">
        <v>21</v>
      </c>
      <c r="L237" s="61">
        <v>1</v>
      </c>
      <c r="M237" s="59" t="s">
        <v>28</v>
      </c>
      <c r="N237" s="59" t="s">
        <v>28</v>
      </c>
      <c r="O237" s="43"/>
      <c r="P237" s="43" t="s">
        <v>28</v>
      </c>
      <c r="Q237" s="43" t="s">
        <v>643</v>
      </c>
      <c r="R237" s="59"/>
      <c r="S237" s="43" t="s">
        <v>649</v>
      </c>
      <c r="T237" s="43" t="s">
        <v>618</v>
      </c>
      <c r="U237" s="108" t="s">
        <v>942</v>
      </c>
      <c r="V237" s="108" t="s">
        <v>938</v>
      </c>
      <c r="W237" s="108" t="s">
        <v>939</v>
      </c>
      <c r="X237" s="108" t="s">
        <v>916</v>
      </c>
      <c r="Y237" s="108" t="s">
        <v>916</v>
      </c>
      <c r="Z237" s="44">
        <f t="shared" si="6"/>
        <v>311.7</v>
      </c>
      <c r="AA237" s="94">
        <v>311.7</v>
      </c>
      <c r="AB237" s="62"/>
      <c r="AC237" s="94"/>
      <c r="AD237" s="94">
        <f>SUM(AC237)</f>
        <v>0</v>
      </c>
      <c r="AE237" s="94" t="s">
        <v>916</v>
      </c>
      <c r="AF237" s="94">
        <v>350</v>
      </c>
      <c r="AG237" s="59" t="s">
        <v>558</v>
      </c>
      <c r="AH237" s="59"/>
      <c r="AI237" s="59"/>
      <c r="AJ237" s="59"/>
      <c r="AK237" s="59" t="s">
        <v>20</v>
      </c>
      <c r="AL237" s="59"/>
      <c r="AM237" s="59" t="s">
        <v>20</v>
      </c>
      <c r="AN237" s="59" t="s">
        <v>558</v>
      </c>
      <c r="AO237" s="59" t="s">
        <v>558</v>
      </c>
      <c r="AP237" s="94"/>
      <c r="AQ237" s="94"/>
      <c r="AR237" s="94">
        <v>2.89</v>
      </c>
      <c r="AS237" s="94">
        <v>21</v>
      </c>
      <c r="AT237" s="94">
        <v>0.2472</v>
      </c>
      <c r="AU237" s="94"/>
      <c r="AV237" s="94"/>
      <c r="AW237" s="94"/>
      <c r="AX237" s="94"/>
      <c r="AY237" s="94"/>
      <c r="AZ237" s="126" t="s">
        <v>936</v>
      </c>
      <c r="BA237" s="127"/>
    </row>
    <row r="238" spans="1:53" ht="33.75" customHeight="1">
      <c r="A238" s="48">
        <v>146</v>
      </c>
      <c r="B238" s="59" t="s">
        <v>55</v>
      </c>
      <c r="C238" s="94" t="s">
        <v>812</v>
      </c>
      <c r="D238" s="94" t="s">
        <v>822</v>
      </c>
      <c r="E238" s="94" t="s">
        <v>916</v>
      </c>
      <c r="F238" s="94" t="s">
        <v>916</v>
      </c>
      <c r="G238" s="59" t="s">
        <v>22</v>
      </c>
      <c r="H238" s="60">
        <v>1894</v>
      </c>
      <c r="I238" s="61">
        <v>2</v>
      </c>
      <c r="J238" s="61">
        <v>18</v>
      </c>
      <c r="K238" s="61">
        <v>23</v>
      </c>
      <c r="L238" s="61">
        <v>1</v>
      </c>
      <c r="M238" s="59" t="s">
        <v>28</v>
      </c>
      <c r="N238" s="59" t="s">
        <v>28</v>
      </c>
      <c r="O238" s="43"/>
      <c r="P238" s="43" t="s">
        <v>28</v>
      </c>
      <c r="Q238" s="43" t="s">
        <v>643</v>
      </c>
      <c r="R238" s="59"/>
      <c r="S238" s="43" t="s">
        <v>649</v>
      </c>
      <c r="T238" s="43" t="s">
        <v>618</v>
      </c>
      <c r="U238" s="108" t="s">
        <v>942</v>
      </c>
      <c r="V238" s="108" t="s">
        <v>938</v>
      </c>
      <c r="W238" s="108" t="s">
        <v>939</v>
      </c>
      <c r="X238" s="108" t="s">
        <v>916</v>
      </c>
      <c r="Y238" s="108" t="s">
        <v>916</v>
      </c>
      <c r="Z238" s="44">
        <f t="shared" si="6"/>
        <v>795.91</v>
      </c>
      <c r="AA238" s="94">
        <v>795.91</v>
      </c>
      <c r="AB238" s="62"/>
      <c r="AC238" s="94"/>
      <c r="AD238" s="94">
        <f>SUM(AC238)</f>
        <v>0</v>
      </c>
      <c r="AE238" s="94" t="s">
        <v>916</v>
      </c>
      <c r="AF238" s="94">
        <v>2711</v>
      </c>
      <c r="AG238" s="59" t="s">
        <v>558</v>
      </c>
      <c r="AH238" s="59"/>
      <c r="AI238" s="59"/>
      <c r="AJ238" s="59"/>
      <c r="AK238" s="59" t="s">
        <v>20</v>
      </c>
      <c r="AL238" s="59"/>
      <c r="AM238" s="59" t="s">
        <v>20</v>
      </c>
      <c r="AN238" s="59" t="s">
        <v>558</v>
      </c>
      <c r="AO238" s="59" t="s">
        <v>558</v>
      </c>
      <c r="AP238" s="94"/>
      <c r="AQ238" s="94"/>
      <c r="AR238" s="94">
        <v>2.89</v>
      </c>
      <c r="AS238" s="94">
        <v>20</v>
      </c>
      <c r="AT238" s="94">
        <v>0.2472</v>
      </c>
      <c r="AU238" s="94"/>
      <c r="AV238" s="94"/>
      <c r="AW238" s="94">
        <v>45.33</v>
      </c>
      <c r="AX238" s="94"/>
      <c r="AY238" s="94"/>
      <c r="AZ238" s="126" t="s">
        <v>936</v>
      </c>
      <c r="BA238" s="127"/>
    </row>
    <row r="239" spans="1:53" ht="45">
      <c r="A239" s="57">
        <v>147</v>
      </c>
      <c r="B239" s="59" t="s">
        <v>55</v>
      </c>
      <c r="C239" s="94" t="s">
        <v>812</v>
      </c>
      <c r="D239" s="94" t="s">
        <v>790</v>
      </c>
      <c r="E239" s="94" t="s">
        <v>916</v>
      </c>
      <c r="F239" s="94" t="s">
        <v>916</v>
      </c>
      <c r="G239" s="59" t="s">
        <v>22</v>
      </c>
      <c r="H239" s="60">
        <v>1907</v>
      </c>
      <c r="I239" s="61">
        <v>3</v>
      </c>
      <c r="J239" s="61">
        <v>48</v>
      </c>
      <c r="K239" s="61">
        <v>91</v>
      </c>
      <c r="L239" s="61">
        <v>1</v>
      </c>
      <c r="M239" s="59" t="s">
        <v>28</v>
      </c>
      <c r="N239" s="59" t="s">
        <v>28</v>
      </c>
      <c r="O239" s="43"/>
      <c r="P239" s="43" t="s">
        <v>28</v>
      </c>
      <c r="Q239" s="43" t="s">
        <v>643</v>
      </c>
      <c r="R239" s="59"/>
      <c r="S239" s="43" t="s">
        <v>649</v>
      </c>
      <c r="T239" s="43" t="s">
        <v>618</v>
      </c>
      <c r="U239" s="108" t="s">
        <v>942</v>
      </c>
      <c r="V239" s="108" t="s">
        <v>938</v>
      </c>
      <c r="W239" s="108" t="s">
        <v>939</v>
      </c>
      <c r="X239" s="108" t="s">
        <v>916</v>
      </c>
      <c r="Y239" s="108" t="s">
        <v>916</v>
      </c>
      <c r="Z239" s="44">
        <f t="shared" si="6"/>
        <v>2549.2</v>
      </c>
      <c r="AA239" s="94">
        <v>1984.8</v>
      </c>
      <c r="AB239" s="62">
        <v>326.3</v>
      </c>
      <c r="AC239" s="94">
        <v>238.1</v>
      </c>
      <c r="AD239" s="94">
        <f>SUM(AC239)</f>
        <v>238.1</v>
      </c>
      <c r="AE239" s="94" t="s">
        <v>916</v>
      </c>
      <c r="AF239" s="94">
        <v>5075</v>
      </c>
      <c r="AG239" s="59" t="s">
        <v>558</v>
      </c>
      <c r="AH239" s="59"/>
      <c r="AI239" s="43" t="s">
        <v>13</v>
      </c>
      <c r="AJ239" s="59"/>
      <c r="AK239" s="59" t="s">
        <v>20</v>
      </c>
      <c r="AL239" s="59" t="s">
        <v>20</v>
      </c>
      <c r="AM239" s="59" t="s">
        <v>20</v>
      </c>
      <c r="AN239" s="59" t="s">
        <v>558</v>
      </c>
      <c r="AO239" s="59" t="s">
        <v>558</v>
      </c>
      <c r="AP239" s="94"/>
      <c r="AQ239" s="94"/>
      <c r="AR239" s="94">
        <v>4.41</v>
      </c>
      <c r="AS239" s="94">
        <v>73</v>
      </c>
      <c r="AT239" s="94">
        <v>0.2472</v>
      </c>
      <c r="AU239" s="94"/>
      <c r="AV239" s="94"/>
      <c r="AW239" s="94">
        <v>261</v>
      </c>
      <c r="AX239" s="94"/>
      <c r="AY239" s="94"/>
      <c r="AZ239" s="126" t="s">
        <v>936</v>
      </c>
      <c r="BA239" s="127"/>
    </row>
    <row r="240" spans="1:53" ht="15.75">
      <c r="A240" s="48"/>
      <c r="B240" s="59"/>
      <c r="C240" s="94"/>
      <c r="D240" s="94"/>
      <c r="E240" s="94"/>
      <c r="F240" s="94"/>
      <c r="G240" s="59"/>
      <c r="H240" s="60"/>
      <c r="I240" s="61"/>
      <c r="J240" s="61"/>
      <c r="K240" s="61"/>
      <c r="L240" s="61"/>
      <c r="M240" s="59"/>
      <c r="N240" s="59"/>
      <c r="O240" s="43"/>
      <c r="P240" s="43"/>
      <c r="Q240" s="43"/>
      <c r="R240" s="59"/>
      <c r="S240" s="43"/>
      <c r="T240" s="43"/>
      <c r="U240" s="108"/>
      <c r="V240" s="108"/>
      <c r="W240" s="108"/>
      <c r="X240" s="108"/>
      <c r="Y240" s="108"/>
      <c r="Z240" s="44"/>
      <c r="AA240" s="94"/>
      <c r="AB240" s="62"/>
      <c r="AC240" s="94"/>
      <c r="AD240" s="94"/>
      <c r="AE240" s="94"/>
      <c r="AF240" s="94"/>
      <c r="AG240" s="59"/>
      <c r="AH240" s="59"/>
      <c r="AI240" s="43"/>
      <c r="AJ240" s="59"/>
      <c r="AK240" s="59" t="s">
        <v>20</v>
      </c>
      <c r="AL240" s="59"/>
      <c r="AM240" s="59" t="s">
        <v>20</v>
      </c>
      <c r="AN240" s="59" t="s">
        <v>558</v>
      </c>
      <c r="AO240" s="59" t="s">
        <v>558</v>
      </c>
      <c r="AP240" s="94"/>
      <c r="AQ240" s="94"/>
      <c r="AR240" s="94">
        <v>2.89</v>
      </c>
      <c r="AS240" s="94">
        <v>2</v>
      </c>
      <c r="AT240" s="94"/>
      <c r="AU240" s="94"/>
      <c r="AV240" s="94"/>
      <c r="AW240" s="94"/>
      <c r="AX240" s="94"/>
      <c r="AY240" s="94"/>
      <c r="AZ240" s="94"/>
      <c r="BA240" s="94"/>
    </row>
    <row r="241" spans="1:53" ht="60">
      <c r="A241" s="48">
        <v>148</v>
      </c>
      <c r="B241" s="59" t="s">
        <v>55</v>
      </c>
      <c r="C241" s="94" t="s">
        <v>812</v>
      </c>
      <c r="D241" s="94" t="s">
        <v>823</v>
      </c>
      <c r="E241" s="94" t="s">
        <v>916</v>
      </c>
      <c r="F241" s="94" t="s">
        <v>916</v>
      </c>
      <c r="G241" s="59" t="s">
        <v>22</v>
      </c>
      <c r="H241" s="60">
        <v>1990</v>
      </c>
      <c r="I241" s="61">
        <v>5</v>
      </c>
      <c r="J241" s="61">
        <v>90</v>
      </c>
      <c r="K241" s="61">
        <v>185</v>
      </c>
      <c r="L241" s="61">
        <v>1</v>
      </c>
      <c r="M241" s="59" t="s">
        <v>28</v>
      </c>
      <c r="N241" s="59" t="s">
        <v>28</v>
      </c>
      <c r="O241" s="43" t="s">
        <v>30</v>
      </c>
      <c r="P241" s="43" t="s">
        <v>28</v>
      </c>
      <c r="Q241" s="43" t="s">
        <v>642</v>
      </c>
      <c r="R241" s="59"/>
      <c r="S241" s="43" t="s">
        <v>647</v>
      </c>
      <c r="T241" s="43" t="s">
        <v>620</v>
      </c>
      <c r="U241" s="108" t="s">
        <v>956</v>
      </c>
      <c r="V241" s="108" t="s">
        <v>943</v>
      </c>
      <c r="W241" s="108" t="s">
        <v>939</v>
      </c>
      <c r="X241" s="108" t="s">
        <v>916</v>
      </c>
      <c r="Y241" s="108" t="s">
        <v>916</v>
      </c>
      <c r="Z241" s="44">
        <f t="shared" si="6"/>
        <v>4609.2</v>
      </c>
      <c r="AA241" s="94">
        <v>4114</v>
      </c>
      <c r="AB241" s="62"/>
      <c r="AC241" s="94">
        <v>495.2</v>
      </c>
      <c r="AD241" s="94">
        <f>SUM(AC241)</f>
        <v>495.2</v>
      </c>
      <c r="AE241" s="94">
        <v>822.8</v>
      </c>
      <c r="AF241" s="94">
        <v>6185</v>
      </c>
      <c r="AG241" s="59" t="s">
        <v>558</v>
      </c>
      <c r="AH241" s="59"/>
      <c r="AI241" s="43" t="s">
        <v>11</v>
      </c>
      <c r="AJ241" s="59"/>
      <c r="AK241" s="59" t="s">
        <v>20</v>
      </c>
      <c r="AL241" s="59" t="s">
        <v>20</v>
      </c>
      <c r="AM241" s="59" t="s">
        <v>20</v>
      </c>
      <c r="AN241" s="59" t="s">
        <v>558</v>
      </c>
      <c r="AO241" s="59" t="s">
        <v>558</v>
      </c>
      <c r="AP241" s="94"/>
      <c r="AQ241" s="94"/>
      <c r="AR241" s="94">
        <v>6.38</v>
      </c>
      <c r="AS241" s="94">
        <v>100</v>
      </c>
      <c r="AT241" s="94">
        <v>0.2472</v>
      </c>
      <c r="AU241" s="94">
        <v>584.401</v>
      </c>
      <c r="AV241" s="94"/>
      <c r="AW241" s="94">
        <v>2711.29</v>
      </c>
      <c r="AX241" s="94"/>
      <c r="AY241" s="94"/>
      <c r="AZ241" s="126" t="s">
        <v>936</v>
      </c>
      <c r="BA241" s="127"/>
    </row>
    <row r="242" spans="1:53" ht="42" customHeight="1">
      <c r="A242" s="57">
        <v>149</v>
      </c>
      <c r="B242" s="59" t="s">
        <v>55</v>
      </c>
      <c r="C242" s="94" t="s">
        <v>812</v>
      </c>
      <c r="D242" s="94" t="s">
        <v>791</v>
      </c>
      <c r="E242" s="94" t="s">
        <v>916</v>
      </c>
      <c r="F242" s="94" t="s">
        <v>916</v>
      </c>
      <c r="G242" s="59" t="s">
        <v>22</v>
      </c>
      <c r="H242" s="60">
        <v>1927</v>
      </c>
      <c r="I242" s="61">
        <v>1</v>
      </c>
      <c r="J242" s="61">
        <v>3</v>
      </c>
      <c r="K242" s="61">
        <v>5</v>
      </c>
      <c r="L242" s="61">
        <v>1</v>
      </c>
      <c r="M242" s="59" t="s">
        <v>28</v>
      </c>
      <c r="N242" s="59" t="s">
        <v>28</v>
      </c>
      <c r="O242" s="43" t="s">
        <v>32</v>
      </c>
      <c r="P242" s="43" t="s">
        <v>28</v>
      </c>
      <c r="Q242" s="43" t="s">
        <v>642</v>
      </c>
      <c r="R242" s="59"/>
      <c r="S242" s="43" t="s">
        <v>649</v>
      </c>
      <c r="T242" s="43" t="s">
        <v>619</v>
      </c>
      <c r="U242" s="108" t="s">
        <v>961</v>
      </c>
      <c r="V242" s="108" t="s">
        <v>938</v>
      </c>
      <c r="W242" s="108" t="s">
        <v>939</v>
      </c>
      <c r="X242" s="108" t="s">
        <v>916</v>
      </c>
      <c r="Y242" s="108" t="s">
        <v>916</v>
      </c>
      <c r="Z242" s="44">
        <f t="shared" si="6"/>
        <v>113.8</v>
      </c>
      <c r="AA242" s="94">
        <v>113.8</v>
      </c>
      <c r="AB242" s="62"/>
      <c r="AC242" s="94"/>
      <c r="AD242" s="94">
        <f>SUM(AC242)</f>
        <v>0</v>
      </c>
      <c r="AE242" s="94" t="s">
        <v>916</v>
      </c>
      <c r="AF242" s="94">
        <v>1159</v>
      </c>
      <c r="AG242" s="59" t="s">
        <v>558</v>
      </c>
      <c r="AH242" s="59"/>
      <c r="AI242" s="43" t="s">
        <v>11</v>
      </c>
      <c r="AJ242" s="59"/>
      <c r="AK242" s="59" t="s">
        <v>20</v>
      </c>
      <c r="AL242" s="59" t="s">
        <v>20</v>
      </c>
      <c r="AM242" s="59" t="s">
        <v>20</v>
      </c>
      <c r="AN242" s="59" t="s">
        <v>558</v>
      </c>
      <c r="AO242" s="59" t="s">
        <v>558</v>
      </c>
      <c r="AP242" s="94"/>
      <c r="AQ242" s="94"/>
      <c r="AR242" s="94">
        <v>6.38</v>
      </c>
      <c r="AS242" s="94">
        <v>2</v>
      </c>
      <c r="AT242" s="94">
        <v>0.2472</v>
      </c>
      <c r="AU242" s="94"/>
      <c r="AV242" s="94"/>
      <c r="AW242" s="94">
        <v>162.61</v>
      </c>
      <c r="AX242" s="94"/>
      <c r="AY242" s="94"/>
      <c r="AZ242" s="126" t="s">
        <v>936</v>
      </c>
      <c r="BA242" s="127"/>
    </row>
    <row r="243" spans="1:53" ht="45">
      <c r="A243" s="48">
        <v>150</v>
      </c>
      <c r="B243" s="59" t="s">
        <v>55</v>
      </c>
      <c r="C243" s="94" t="s">
        <v>812</v>
      </c>
      <c r="D243" s="94" t="s">
        <v>792</v>
      </c>
      <c r="E243" s="94" t="s">
        <v>916</v>
      </c>
      <c r="F243" s="94" t="s">
        <v>916</v>
      </c>
      <c r="G243" s="59" t="s">
        <v>22</v>
      </c>
      <c r="H243" s="60">
        <v>1926</v>
      </c>
      <c r="I243" s="61">
        <v>1</v>
      </c>
      <c r="J243" s="61">
        <v>4</v>
      </c>
      <c r="K243" s="61">
        <v>6</v>
      </c>
      <c r="L243" s="61">
        <v>2</v>
      </c>
      <c r="M243" s="43" t="s">
        <v>30</v>
      </c>
      <c r="N243" s="59" t="s">
        <v>28</v>
      </c>
      <c r="O243" s="43"/>
      <c r="P243" s="43" t="s">
        <v>28</v>
      </c>
      <c r="Q243" s="43" t="s">
        <v>643</v>
      </c>
      <c r="R243" s="59"/>
      <c r="S243" s="43" t="s">
        <v>649</v>
      </c>
      <c r="T243" s="43" t="s">
        <v>618</v>
      </c>
      <c r="U243" s="108" t="s">
        <v>942</v>
      </c>
      <c r="V243" s="108" t="s">
        <v>938</v>
      </c>
      <c r="W243" s="108" t="s">
        <v>939</v>
      </c>
      <c r="X243" s="108" t="s">
        <v>916</v>
      </c>
      <c r="Y243" s="108" t="s">
        <v>916</v>
      </c>
      <c r="Z243" s="44">
        <f t="shared" si="6"/>
        <v>213.8</v>
      </c>
      <c r="AA243" s="94">
        <v>202.4</v>
      </c>
      <c r="AB243" s="62"/>
      <c r="AC243" s="94">
        <v>11.4</v>
      </c>
      <c r="AD243" s="94">
        <f>SUM(AC243)</f>
        <v>11.4</v>
      </c>
      <c r="AE243" s="94" t="s">
        <v>916</v>
      </c>
      <c r="AF243" s="94">
        <v>2265</v>
      </c>
      <c r="AG243" s="59"/>
      <c r="AH243" s="59"/>
      <c r="AI243" s="43" t="s">
        <v>13</v>
      </c>
      <c r="AJ243" s="59"/>
      <c r="AK243" s="59" t="s">
        <v>20</v>
      </c>
      <c r="AL243" s="59" t="s">
        <v>20</v>
      </c>
      <c r="AM243" s="59" t="s">
        <v>20</v>
      </c>
      <c r="AN243" s="59" t="s">
        <v>558</v>
      </c>
      <c r="AO243" s="59" t="s">
        <v>558</v>
      </c>
      <c r="AP243" s="94"/>
      <c r="AQ243" s="94"/>
      <c r="AR243" s="94">
        <v>4.41</v>
      </c>
      <c r="AS243" s="94">
        <v>6</v>
      </c>
      <c r="AT243" s="94"/>
      <c r="AU243" s="94"/>
      <c r="AV243" s="94"/>
      <c r="AW243" s="94"/>
      <c r="AX243" s="94"/>
      <c r="AY243" s="94"/>
      <c r="AZ243" s="126" t="s">
        <v>936</v>
      </c>
      <c r="BA243" s="127"/>
    </row>
    <row r="244" spans="1:53" ht="45">
      <c r="A244" s="57">
        <v>151</v>
      </c>
      <c r="B244" s="59" t="s">
        <v>55</v>
      </c>
      <c r="C244" s="94" t="s">
        <v>812</v>
      </c>
      <c r="D244" s="94" t="s">
        <v>793</v>
      </c>
      <c r="E244" s="94" t="s">
        <v>916</v>
      </c>
      <c r="F244" s="94" t="s">
        <v>916</v>
      </c>
      <c r="G244" s="59" t="s">
        <v>22</v>
      </c>
      <c r="H244" s="60">
        <v>1917</v>
      </c>
      <c r="I244" s="61">
        <v>1</v>
      </c>
      <c r="J244" s="61">
        <v>5</v>
      </c>
      <c r="K244" s="61">
        <v>4</v>
      </c>
      <c r="L244" s="61">
        <v>3</v>
      </c>
      <c r="M244" s="59" t="s">
        <v>29</v>
      </c>
      <c r="N244" s="59"/>
      <c r="O244" s="43"/>
      <c r="P244" s="43"/>
      <c r="Q244" s="43" t="s">
        <v>643</v>
      </c>
      <c r="R244" s="59"/>
      <c r="S244" s="43" t="s">
        <v>649</v>
      </c>
      <c r="T244" s="43" t="s">
        <v>619</v>
      </c>
      <c r="U244" s="108" t="s">
        <v>962</v>
      </c>
      <c r="V244" s="108" t="s">
        <v>938</v>
      </c>
      <c r="W244" s="108" t="s">
        <v>939</v>
      </c>
      <c r="X244" s="108" t="s">
        <v>916</v>
      </c>
      <c r="Y244" s="108" t="s">
        <v>916</v>
      </c>
      <c r="Z244" s="44">
        <f t="shared" si="6"/>
        <v>134.7</v>
      </c>
      <c r="AA244" s="94">
        <v>134.7</v>
      </c>
      <c r="AB244" s="62"/>
      <c r="AC244" s="94"/>
      <c r="AD244" s="94">
        <f>SUM(AC244)</f>
        <v>0</v>
      </c>
      <c r="AE244" s="94" t="s">
        <v>916</v>
      </c>
      <c r="AF244" s="94">
        <v>1542</v>
      </c>
      <c r="AG244" s="59"/>
      <c r="AH244" s="59"/>
      <c r="AI244" s="59"/>
      <c r="AJ244" s="59"/>
      <c r="AK244" s="59"/>
      <c r="AL244" s="59"/>
      <c r="AM244" s="59"/>
      <c r="AN244" s="59"/>
      <c r="AO244" s="59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126" t="s">
        <v>936</v>
      </c>
      <c r="BA244" s="127"/>
    </row>
    <row r="245" spans="1:53" ht="45">
      <c r="A245" s="48">
        <v>152</v>
      </c>
      <c r="B245" s="59" t="s">
        <v>55</v>
      </c>
      <c r="C245" s="94" t="s">
        <v>812</v>
      </c>
      <c r="D245" s="94" t="s">
        <v>794</v>
      </c>
      <c r="E245" s="94" t="s">
        <v>916</v>
      </c>
      <c r="F245" s="94" t="s">
        <v>916</v>
      </c>
      <c r="G245" s="59" t="s">
        <v>22</v>
      </c>
      <c r="H245" s="60">
        <v>1917</v>
      </c>
      <c r="I245" s="61">
        <v>3</v>
      </c>
      <c r="J245" s="61">
        <v>36</v>
      </c>
      <c r="K245" s="61">
        <v>82</v>
      </c>
      <c r="L245" s="61">
        <v>1</v>
      </c>
      <c r="M245" s="59" t="s">
        <v>28</v>
      </c>
      <c r="N245" s="59" t="s">
        <v>28</v>
      </c>
      <c r="O245" s="43" t="s">
        <v>30</v>
      </c>
      <c r="P245" s="43" t="s">
        <v>28</v>
      </c>
      <c r="Q245" s="43" t="s">
        <v>642</v>
      </c>
      <c r="R245" s="59"/>
      <c r="S245" s="43" t="s">
        <v>647</v>
      </c>
      <c r="T245" s="43" t="s">
        <v>619</v>
      </c>
      <c r="U245" s="108" t="s">
        <v>942</v>
      </c>
      <c r="V245" s="108" t="s">
        <v>938</v>
      </c>
      <c r="W245" s="108" t="s">
        <v>939</v>
      </c>
      <c r="X245" s="108" t="s">
        <v>916</v>
      </c>
      <c r="Y245" s="108" t="s">
        <v>916</v>
      </c>
      <c r="Z245" s="44">
        <f t="shared" si="6"/>
        <v>2019.3000000000002</v>
      </c>
      <c r="AA245" s="94">
        <v>1525.4</v>
      </c>
      <c r="AB245" s="62">
        <v>271.5</v>
      </c>
      <c r="AC245" s="94">
        <v>222.4</v>
      </c>
      <c r="AD245" s="94">
        <f>SUM(AC245)</f>
        <v>222.4</v>
      </c>
      <c r="AE245" s="94">
        <v>508.5</v>
      </c>
      <c r="AF245" s="94">
        <v>3229</v>
      </c>
      <c r="AG245" s="59" t="s">
        <v>558</v>
      </c>
      <c r="AH245" s="59"/>
      <c r="AI245" s="43" t="s">
        <v>11</v>
      </c>
      <c r="AJ245" s="59"/>
      <c r="AK245" s="59" t="s">
        <v>20</v>
      </c>
      <c r="AL245" s="59" t="s">
        <v>20</v>
      </c>
      <c r="AM245" s="59" t="s">
        <v>20</v>
      </c>
      <c r="AN245" s="59" t="s">
        <v>558</v>
      </c>
      <c r="AO245" s="59" t="s">
        <v>558</v>
      </c>
      <c r="AP245" s="94"/>
      <c r="AQ245" s="94"/>
      <c r="AR245" s="94">
        <v>6.38</v>
      </c>
      <c r="AS245" s="94">
        <v>53</v>
      </c>
      <c r="AT245" s="94">
        <v>0.2472</v>
      </c>
      <c r="AU245" s="94"/>
      <c r="AV245" s="94"/>
      <c r="AW245" s="94"/>
      <c r="AX245" s="94"/>
      <c r="AY245" s="94"/>
      <c r="AZ245" s="126" t="s">
        <v>936</v>
      </c>
      <c r="BA245" s="127"/>
    </row>
    <row r="246" spans="1:53" ht="15.75">
      <c r="A246" s="57"/>
      <c r="B246" s="59"/>
      <c r="C246" s="94"/>
      <c r="D246" s="94"/>
      <c r="E246" s="94"/>
      <c r="F246" s="94"/>
      <c r="G246" s="59"/>
      <c r="H246" s="60"/>
      <c r="I246" s="61"/>
      <c r="J246" s="61"/>
      <c r="K246" s="61"/>
      <c r="L246" s="61"/>
      <c r="M246" s="59"/>
      <c r="N246" s="59"/>
      <c r="O246" s="43"/>
      <c r="P246" s="43"/>
      <c r="Q246" s="43"/>
      <c r="R246" s="59"/>
      <c r="S246" s="43"/>
      <c r="T246" s="43"/>
      <c r="U246" s="108"/>
      <c r="V246" s="108"/>
      <c r="W246" s="108"/>
      <c r="X246" s="108"/>
      <c r="Y246" s="108"/>
      <c r="Z246" s="44"/>
      <c r="AA246" s="94"/>
      <c r="AB246" s="62"/>
      <c r="AC246" s="94"/>
      <c r="AD246" s="94"/>
      <c r="AE246" s="94"/>
      <c r="AF246" s="94"/>
      <c r="AG246" s="59"/>
      <c r="AH246" s="59"/>
      <c r="AI246" s="43"/>
      <c r="AJ246" s="59"/>
      <c r="AK246" s="59" t="s">
        <v>20</v>
      </c>
      <c r="AL246" s="59" t="s">
        <v>20</v>
      </c>
      <c r="AM246" s="59" t="s">
        <v>20</v>
      </c>
      <c r="AN246" s="59" t="s">
        <v>558</v>
      </c>
      <c r="AO246" s="59" t="s">
        <v>558</v>
      </c>
      <c r="AP246" s="94"/>
      <c r="AQ246" s="94"/>
      <c r="AR246" s="94">
        <v>3.65</v>
      </c>
      <c r="AS246" s="94">
        <v>1</v>
      </c>
      <c r="AT246" s="94"/>
      <c r="AU246" s="94"/>
      <c r="AV246" s="94"/>
      <c r="AW246" s="94"/>
      <c r="AX246" s="94"/>
      <c r="AY246" s="94"/>
      <c r="AZ246" s="94"/>
      <c r="BA246" s="94"/>
    </row>
    <row r="247" spans="1:53" ht="15.75">
      <c r="A247" s="57"/>
      <c r="B247" s="59"/>
      <c r="C247" s="94"/>
      <c r="D247" s="94"/>
      <c r="E247" s="94"/>
      <c r="F247" s="94"/>
      <c r="G247" s="59"/>
      <c r="H247" s="60"/>
      <c r="I247" s="61"/>
      <c r="J247" s="61"/>
      <c r="K247" s="61"/>
      <c r="L247" s="61"/>
      <c r="M247" s="59"/>
      <c r="N247" s="59"/>
      <c r="O247" s="43"/>
      <c r="P247" s="43"/>
      <c r="Q247" s="43"/>
      <c r="R247" s="59"/>
      <c r="S247" s="43"/>
      <c r="T247" s="43"/>
      <c r="U247" s="108"/>
      <c r="V247" s="108"/>
      <c r="W247" s="108"/>
      <c r="X247" s="108"/>
      <c r="Y247" s="108"/>
      <c r="Z247" s="44"/>
      <c r="AA247" s="94"/>
      <c r="AB247" s="62"/>
      <c r="AC247" s="94"/>
      <c r="AD247" s="94"/>
      <c r="AE247" s="94"/>
      <c r="AF247" s="94"/>
      <c r="AG247" s="59"/>
      <c r="AH247" s="59"/>
      <c r="AI247" s="43"/>
      <c r="AJ247" s="59"/>
      <c r="AK247" s="59" t="s">
        <v>20</v>
      </c>
      <c r="AL247" s="59"/>
      <c r="AM247" s="59" t="s">
        <v>20</v>
      </c>
      <c r="AN247" s="59" t="s">
        <v>558</v>
      </c>
      <c r="AO247" s="59" t="s">
        <v>558</v>
      </c>
      <c r="AP247" s="94"/>
      <c r="AQ247" s="94"/>
      <c r="AR247" s="94">
        <v>2.89</v>
      </c>
      <c r="AS247" s="94">
        <v>6</v>
      </c>
      <c r="AT247" s="94"/>
      <c r="AU247" s="94"/>
      <c r="AV247" s="94"/>
      <c r="AW247" s="94"/>
      <c r="AX247" s="94"/>
      <c r="AY247" s="94"/>
      <c r="AZ247" s="94"/>
      <c r="BA247" s="94"/>
    </row>
    <row r="248" spans="1:53" ht="30">
      <c r="A248" s="57">
        <v>153</v>
      </c>
      <c r="B248" s="59" t="s">
        <v>55</v>
      </c>
      <c r="C248" s="94" t="s">
        <v>812</v>
      </c>
      <c r="D248" s="94" t="s">
        <v>795</v>
      </c>
      <c r="E248" s="94" t="s">
        <v>916</v>
      </c>
      <c r="F248" s="94" t="s">
        <v>916</v>
      </c>
      <c r="G248" s="59" t="s">
        <v>22</v>
      </c>
      <c r="H248" s="60">
        <v>1992</v>
      </c>
      <c r="I248" s="61">
        <v>2</v>
      </c>
      <c r="J248" s="61">
        <v>8</v>
      </c>
      <c r="K248" s="61">
        <v>19</v>
      </c>
      <c r="L248" s="61">
        <v>1</v>
      </c>
      <c r="M248" s="59" t="s">
        <v>28</v>
      </c>
      <c r="N248" s="59" t="s">
        <v>28</v>
      </c>
      <c r="O248" s="43" t="s">
        <v>28</v>
      </c>
      <c r="P248" s="43" t="s">
        <v>28</v>
      </c>
      <c r="Q248" s="43" t="s">
        <v>641</v>
      </c>
      <c r="R248" s="59"/>
      <c r="S248" s="43" t="s">
        <v>648</v>
      </c>
      <c r="T248" s="43" t="s">
        <v>618</v>
      </c>
      <c r="U248" s="108" t="s">
        <v>956</v>
      </c>
      <c r="V248" s="108" t="s">
        <v>963</v>
      </c>
      <c r="W248" s="108" t="s">
        <v>948</v>
      </c>
      <c r="X248" s="108" t="s">
        <v>916</v>
      </c>
      <c r="Y248" s="108" t="s">
        <v>916</v>
      </c>
      <c r="Z248" s="44">
        <f t="shared" si="6"/>
        <v>364</v>
      </c>
      <c r="AA248" s="94">
        <v>364</v>
      </c>
      <c r="AB248" s="62"/>
      <c r="AC248" s="94"/>
      <c r="AD248" s="94">
        <f>SUM(AC248)</f>
        <v>0</v>
      </c>
      <c r="AE248" s="94" t="s">
        <v>916</v>
      </c>
      <c r="AF248" s="94">
        <v>800</v>
      </c>
      <c r="AG248" s="59" t="s">
        <v>558</v>
      </c>
      <c r="AH248" s="59" t="s">
        <v>558</v>
      </c>
      <c r="AI248" s="43" t="s">
        <v>12</v>
      </c>
      <c r="AJ248" s="59"/>
      <c r="AK248" s="59" t="s">
        <v>20</v>
      </c>
      <c r="AL248" s="59" t="s">
        <v>20</v>
      </c>
      <c r="AM248" s="59" t="s">
        <v>20</v>
      </c>
      <c r="AN248" s="59" t="s">
        <v>558</v>
      </c>
      <c r="AO248" s="59" t="s">
        <v>558</v>
      </c>
      <c r="AP248" s="94"/>
      <c r="AQ248" s="94"/>
      <c r="AR248" s="94">
        <v>7.6</v>
      </c>
      <c r="AS248" s="94">
        <v>4</v>
      </c>
      <c r="AT248" s="94">
        <v>0.2472</v>
      </c>
      <c r="AU248" s="94"/>
      <c r="AV248" s="94"/>
      <c r="AW248" s="94">
        <v>295.67</v>
      </c>
      <c r="AX248" s="94"/>
      <c r="AY248" s="94">
        <v>271.58</v>
      </c>
      <c r="AZ248" s="126" t="s">
        <v>936</v>
      </c>
      <c r="BA248" s="127"/>
    </row>
    <row r="249" spans="1:53" ht="30">
      <c r="A249" s="48">
        <v>154</v>
      </c>
      <c r="B249" s="59" t="s">
        <v>55</v>
      </c>
      <c r="C249" s="94" t="s">
        <v>812</v>
      </c>
      <c r="D249" s="94" t="s">
        <v>824</v>
      </c>
      <c r="E249" s="94" t="s">
        <v>916</v>
      </c>
      <c r="F249" s="94" t="s">
        <v>916</v>
      </c>
      <c r="G249" s="59" t="s">
        <v>22</v>
      </c>
      <c r="H249" s="60">
        <v>1992</v>
      </c>
      <c r="I249" s="61">
        <v>3</v>
      </c>
      <c r="J249" s="61">
        <v>24</v>
      </c>
      <c r="K249" s="61">
        <v>67</v>
      </c>
      <c r="L249" s="61">
        <v>1</v>
      </c>
      <c r="M249" s="59" t="s">
        <v>28</v>
      </c>
      <c r="N249" s="59" t="s">
        <v>28</v>
      </c>
      <c r="O249" s="43" t="s">
        <v>28</v>
      </c>
      <c r="P249" s="43" t="s">
        <v>28</v>
      </c>
      <c r="Q249" s="43" t="s">
        <v>641</v>
      </c>
      <c r="R249" s="59"/>
      <c r="S249" s="43" t="s">
        <v>648</v>
      </c>
      <c r="T249" s="43" t="s">
        <v>618</v>
      </c>
      <c r="U249" s="108" t="s">
        <v>956</v>
      </c>
      <c r="V249" s="108" t="s">
        <v>963</v>
      </c>
      <c r="W249" s="108" t="s">
        <v>948</v>
      </c>
      <c r="X249" s="108" t="s">
        <v>916</v>
      </c>
      <c r="Y249" s="108" t="s">
        <v>916</v>
      </c>
      <c r="Z249" s="44">
        <f t="shared" si="6"/>
        <v>1300.3</v>
      </c>
      <c r="AA249" s="94">
        <v>1300.3</v>
      </c>
      <c r="AB249" s="62"/>
      <c r="AC249" s="94"/>
      <c r="AD249" s="94">
        <f>SUM(AC249)</f>
        <v>0</v>
      </c>
      <c r="AE249" s="94" t="s">
        <v>916</v>
      </c>
      <c r="AF249" s="94">
        <v>25109</v>
      </c>
      <c r="AG249" s="59" t="s">
        <v>558</v>
      </c>
      <c r="AH249" s="59" t="s">
        <v>558</v>
      </c>
      <c r="AI249" s="43" t="s">
        <v>12</v>
      </c>
      <c r="AJ249" s="59"/>
      <c r="AK249" s="59" t="s">
        <v>20</v>
      </c>
      <c r="AL249" s="59" t="s">
        <v>20</v>
      </c>
      <c r="AM249" s="59" t="s">
        <v>20</v>
      </c>
      <c r="AN249" s="59" t="s">
        <v>558</v>
      </c>
      <c r="AO249" s="59" t="s">
        <v>558</v>
      </c>
      <c r="AP249" s="94"/>
      <c r="AQ249" s="94"/>
      <c r="AR249" s="94">
        <v>7.6</v>
      </c>
      <c r="AS249" s="94">
        <v>5</v>
      </c>
      <c r="AT249" s="94">
        <v>0.2472</v>
      </c>
      <c r="AU249" s="94">
        <v>163.342</v>
      </c>
      <c r="AV249" s="94"/>
      <c r="AW249" s="94">
        <v>1799.88</v>
      </c>
      <c r="AX249" s="94"/>
      <c r="AY249" s="94">
        <v>903.58</v>
      </c>
      <c r="AZ249" s="126" t="s">
        <v>936</v>
      </c>
      <c r="BA249" s="127"/>
    </row>
    <row r="250" spans="1:53" ht="45">
      <c r="A250" s="57">
        <v>155</v>
      </c>
      <c r="B250" s="59" t="s">
        <v>55</v>
      </c>
      <c r="C250" s="94" t="s">
        <v>812</v>
      </c>
      <c r="D250" s="94" t="s">
        <v>796</v>
      </c>
      <c r="E250" s="94" t="s">
        <v>916</v>
      </c>
      <c r="F250" s="94" t="s">
        <v>916</v>
      </c>
      <c r="G250" s="59" t="s">
        <v>22</v>
      </c>
      <c r="H250" s="60">
        <v>1928</v>
      </c>
      <c r="I250" s="61">
        <v>2</v>
      </c>
      <c r="J250" s="61">
        <v>8</v>
      </c>
      <c r="K250" s="61">
        <v>15</v>
      </c>
      <c r="L250" s="61">
        <v>2</v>
      </c>
      <c r="M250" s="43" t="s">
        <v>30</v>
      </c>
      <c r="N250" s="59" t="s">
        <v>28</v>
      </c>
      <c r="O250" s="43" t="s">
        <v>30</v>
      </c>
      <c r="P250" s="43" t="s">
        <v>28</v>
      </c>
      <c r="Q250" s="43" t="s">
        <v>642</v>
      </c>
      <c r="R250" s="59"/>
      <c r="S250" s="43" t="s">
        <v>649</v>
      </c>
      <c r="T250" s="43" t="s">
        <v>619</v>
      </c>
      <c r="U250" s="108" t="s">
        <v>942</v>
      </c>
      <c r="V250" s="108" t="s">
        <v>938</v>
      </c>
      <c r="W250" s="108" t="s">
        <v>939</v>
      </c>
      <c r="X250" s="108" t="s">
        <v>916</v>
      </c>
      <c r="Y250" s="108" t="s">
        <v>916</v>
      </c>
      <c r="Z250" s="44">
        <f t="shared" si="6"/>
        <v>387.70000000000005</v>
      </c>
      <c r="AA250" s="94">
        <v>316.3</v>
      </c>
      <c r="AB250" s="62"/>
      <c r="AC250" s="94">
        <v>71.4</v>
      </c>
      <c r="AD250" s="94">
        <f>SUM(AC250)</f>
        <v>71.4</v>
      </c>
      <c r="AE250" s="94" t="s">
        <v>916</v>
      </c>
      <c r="AF250" s="94">
        <v>2233</v>
      </c>
      <c r="AG250" s="59"/>
      <c r="AH250" s="59"/>
      <c r="AI250" s="43" t="s">
        <v>11</v>
      </c>
      <c r="AJ250" s="59"/>
      <c r="AK250" s="59" t="s">
        <v>20</v>
      </c>
      <c r="AL250" s="59" t="s">
        <v>20</v>
      </c>
      <c r="AM250" s="59" t="s">
        <v>20</v>
      </c>
      <c r="AN250" s="59" t="s">
        <v>558</v>
      </c>
      <c r="AO250" s="59" t="s">
        <v>558</v>
      </c>
      <c r="AP250" s="94"/>
      <c r="AQ250" s="94"/>
      <c r="AR250" s="94">
        <v>6.38</v>
      </c>
      <c r="AS250" s="94">
        <v>6</v>
      </c>
      <c r="AT250" s="94"/>
      <c r="AU250" s="94"/>
      <c r="AV250" s="94"/>
      <c r="AW250" s="94">
        <v>291</v>
      </c>
      <c r="AX250" s="94"/>
      <c r="AY250" s="94"/>
      <c r="AZ250" s="126" t="s">
        <v>936</v>
      </c>
      <c r="BA250" s="127"/>
    </row>
    <row r="251" spans="1:53" ht="15.75">
      <c r="A251" s="48"/>
      <c r="B251" s="59"/>
      <c r="C251" s="94"/>
      <c r="D251" s="94"/>
      <c r="E251" s="94"/>
      <c r="F251" s="94"/>
      <c r="G251" s="59"/>
      <c r="H251" s="60"/>
      <c r="I251" s="61"/>
      <c r="J251" s="61"/>
      <c r="K251" s="61"/>
      <c r="L251" s="61"/>
      <c r="M251" s="43"/>
      <c r="N251" s="59"/>
      <c r="O251" s="43"/>
      <c r="P251" s="43"/>
      <c r="Q251" s="43"/>
      <c r="R251" s="59"/>
      <c r="S251" s="43"/>
      <c r="T251" s="43"/>
      <c r="U251" s="108"/>
      <c r="V251" s="108"/>
      <c r="W251" s="108"/>
      <c r="X251" s="108"/>
      <c r="Y251" s="108"/>
      <c r="Z251" s="44"/>
      <c r="AA251" s="94"/>
      <c r="AB251" s="62"/>
      <c r="AC251" s="94"/>
      <c r="AD251" s="94"/>
      <c r="AE251" s="94"/>
      <c r="AF251" s="94"/>
      <c r="AG251" s="59"/>
      <c r="AH251" s="59"/>
      <c r="AI251" s="59"/>
      <c r="AJ251" s="59"/>
      <c r="AK251" s="59" t="s">
        <v>20</v>
      </c>
      <c r="AL251" s="59"/>
      <c r="AM251" s="59" t="s">
        <v>20</v>
      </c>
      <c r="AN251" s="59" t="s">
        <v>558</v>
      </c>
      <c r="AO251" s="59" t="s">
        <v>558</v>
      </c>
      <c r="AP251" s="94"/>
      <c r="AQ251" s="94"/>
      <c r="AR251" s="94">
        <v>2.89</v>
      </c>
      <c r="AS251" s="94">
        <v>4</v>
      </c>
      <c r="AT251" s="94"/>
      <c r="AU251" s="94"/>
      <c r="AV251" s="94"/>
      <c r="AW251" s="94"/>
      <c r="AX251" s="94"/>
      <c r="AY251" s="94"/>
      <c r="AZ251" s="94"/>
      <c r="BA251" s="94"/>
    </row>
    <row r="252" spans="1:53" ht="45">
      <c r="A252" s="48">
        <v>156</v>
      </c>
      <c r="B252" s="59" t="s">
        <v>55</v>
      </c>
      <c r="C252" s="94" t="s">
        <v>812</v>
      </c>
      <c r="D252" s="94" t="s">
        <v>797</v>
      </c>
      <c r="E252" s="94" t="s">
        <v>916</v>
      </c>
      <c r="F252" s="94" t="s">
        <v>916</v>
      </c>
      <c r="G252" s="59" t="s">
        <v>22</v>
      </c>
      <c r="H252" s="60">
        <v>1928</v>
      </c>
      <c r="I252" s="61">
        <v>2</v>
      </c>
      <c r="J252" s="61">
        <v>8</v>
      </c>
      <c r="K252" s="61">
        <v>20</v>
      </c>
      <c r="L252" s="61">
        <v>2</v>
      </c>
      <c r="M252" s="43" t="s">
        <v>30</v>
      </c>
      <c r="N252" s="59" t="s">
        <v>28</v>
      </c>
      <c r="O252" s="43" t="s">
        <v>30</v>
      </c>
      <c r="P252" s="43" t="s">
        <v>28</v>
      </c>
      <c r="Q252" s="43" t="s">
        <v>642</v>
      </c>
      <c r="R252" s="59"/>
      <c r="S252" s="43" t="s">
        <v>649</v>
      </c>
      <c r="T252" s="43" t="s">
        <v>618</v>
      </c>
      <c r="U252" s="108" t="s">
        <v>942</v>
      </c>
      <c r="V252" s="108" t="s">
        <v>938</v>
      </c>
      <c r="W252" s="108" t="s">
        <v>939</v>
      </c>
      <c r="X252" s="108" t="s">
        <v>916</v>
      </c>
      <c r="Y252" s="108" t="s">
        <v>916</v>
      </c>
      <c r="Z252" s="44">
        <f t="shared" si="6"/>
        <v>383.2</v>
      </c>
      <c r="AA252" s="94">
        <v>318</v>
      </c>
      <c r="AB252" s="62"/>
      <c r="AC252" s="94">
        <v>65.2</v>
      </c>
      <c r="AD252" s="94">
        <f>SUM(AC252)</f>
        <v>65.2</v>
      </c>
      <c r="AE252" s="94" t="s">
        <v>916</v>
      </c>
      <c r="AF252" s="94">
        <v>2275</v>
      </c>
      <c r="AG252" s="59"/>
      <c r="AH252" s="59"/>
      <c r="AI252" s="43" t="s">
        <v>11</v>
      </c>
      <c r="AJ252" s="59"/>
      <c r="AK252" s="59" t="s">
        <v>20</v>
      </c>
      <c r="AL252" s="59" t="s">
        <v>20</v>
      </c>
      <c r="AM252" s="59" t="s">
        <v>20</v>
      </c>
      <c r="AN252" s="59" t="s">
        <v>558</v>
      </c>
      <c r="AO252" s="59" t="s">
        <v>558</v>
      </c>
      <c r="AP252" s="94"/>
      <c r="AQ252" s="94"/>
      <c r="AR252" s="94">
        <v>6.38</v>
      </c>
      <c r="AS252" s="94">
        <v>9</v>
      </c>
      <c r="AT252" s="94"/>
      <c r="AU252" s="94"/>
      <c r="AV252" s="94"/>
      <c r="AW252" s="94">
        <v>216.13</v>
      </c>
      <c r="AX252" s="94"/>
      <c r="AY252" s="94"/>
      <c r="AZ252" s="126" t="s">
        <v>936</v>
      </c>
      <c r="BA252" s="127"/>
    </row>
    <row r="253" spans="1:53" ht="15.75">
      <c r="A253" s="57"/>
      <c r="B253" s="59"/>
      <c r="C253" s="94"/>
      <c r="D253" s="94"/>
      <c r="E253" s="94"/>
      <c r="F253" s="94"/>
      <c r="G253" s="59"/>
      <c r="H253" s="60"/>
      <c r="I253" s="61"/>
      <c r="J253" s="61"/>
      <c r="K253" s="61"/>
      <c r="L253" s="61"/>
      <c r="M253" s="43"/>
      <c r="N253" s="59"/>
      <c r="O253" s="43"/>
      <c r="P253" s="43"/>
      <c r="Q253" s="43"/>
      <c r="R253" s="59"/>
      <c r="S253" s="43"/>
      <c r="T253" s="43"/>
      <c r="U253" s="108"/>
      <c r="V253" s="108"/>
      <c r="W253" s="108"/>
      <c r="X253" s="108"/>
      <c r="Y253" s="108"/>
      <c r="Z253" s="44"/>
      <c r="AA253" s="94"/>
      <c r="AB253" s="62"/>
      <c r="AC253" s="94"/>
      <c r="AD253" s="94"/>
      <c r="AE253" s="94"/>
      <c r="AF253" s="94"/>
      <c r="AG253" s="59"/>
      <c r="AH253" s="59"/>
      <c r="AI253" s="59"/>
      <c r="AJ253" s="59"/>
      <c r="AK253" s="59"/>
      <c r="AL253" s="59"/>
      <c r="AM253" s="59"/>
      <c r="AN253" s="59"/>
      <c r="AO253" s="59"/>
      <c r="AP253" s="94"/>
      <c r="AQ253" s="94"/>
      <c r="AR253" s="94">
        <v>2.89</v>
      </c>
      <c r="AS253" s="94">
        <v>5</v>
      </c>
      <c r="AT253" s="94"/>
      <c r="AU253" s="94"/>
      <c r="AV253" s="94"/>
      <c r="AW253" s="94"/>
      <c r="AX253" s="94"/>
      <c r="AY253" s="94"/>
      <c r="AZ253" s="94"/>
      <c r="BA253" s="94"/>
    </row>
    <row r="254" spans="1:53" ht="45">
      <c r="A254" s="57">
        <v>157</v>
      </c>
      <c r="B254" s="59" t="s">
        <v>55</v>
      </c>
      <c r="C254" s="94" t="s">
        <v>812</v>
      </c>
      <c r="D254" s="94" t="s">
        <v>798</v>
      </c>
      <c r="E254" s="94" t="s">
        <v>916</v>
      </c>
      <c r="F254" s="94" t="s">
        <v>916</v>
      </c>
      <c r="G254" s="59" t="s">
        <v>22</v>
      </c>
      <c r="H254" s="60">
        <v>1928</v>
      </c>
      <c r="I254" s="61">
        <v>2</v>
      </c>
      <c r="J254" s="61">
        <v>8</v>
      </c>
      <c r="K254" s="61">
        <v>18</v>
      </c>
      <c r="L254" s="61">
        <v>2</v>
      </c>
      <c r="M254" s="43" t="s">
        <v>30</v>
      </c>
      <c r="N254" s="59" t="s">
        <v>28</v>
      </c>
      <c r="O254" s="43" t="s">
        <v>30</v>
      </c>
      <c r="P254" s="43" t="s">
        <v>28</v>
      </c>
      <c r="Q254" s="43" t="s">
        <v>642</v>
      </c>
      <c r="R254" s="59"/>
      <c r="S254" s="43" t="s">
        <v>649</v>
      </c>
      <c r="T254" s="43" t="s">
        <v>618</v>
      </c>
      <c r="U254" s="108" t="s">
        <v>942</v>
      </c>
      <c r="V254" s="108" t="s">
        <v>938</v>
      </c>
      <c r="W254" s="108" t="s">
        <v>939</v>
      </c>
      <c r="X254" s="108" t="s">
        <v>916</v>
      </c>
      <c r="Y254" s="108" t="s">
        <v>916</v>
      </c>
      <c r="Z254" s="44">
        <f t="shared" si="6"/>
        <v>384.90000000000003</v>
      </c>
      <c r="AA254" s="94">
        <v>314.1</v>
      </c>
      <c r="AB254" s="62"/>
      <c r="AC254" s="94">
        <v>70.8</v>
      </c>
      <c r="AD254" s="94">
        <f>SUM(AC254)</f>
        <v>70.8</v>
      </c>
      <c r="AE254" s="94" t="s">
        <v>916</v>
      </c>
      <c r="AF254" s="94">
        <v>3010</v>
      </c>
      <c r="AG254" s="59"/>
      <c r="AH254" s="59"/>
      <c r="AI254" s="43" t="s">
        <v>11</v>
      </c>
      <c r="AJ254" s="59"/>
      <c r="AK254" s="59" t="s">
        <v>20</v>
      </c>
      <c r="AL254" s="59" t="s">
        <v>20</v>
      </c>
      <c r="AM254" s="59" t="s">
        <v>20</v>
      </c>
      <c r="AN254" s="59" t="s">
        <v>558</v>
      </c>
      <c r="AO254" s="59" t="s">
        <v>558</v>
      </c>
      <c r="AP254" s="94"/>
      <c r="AQ254" s="94"/>
      <c r="AR254" s="94">
        <v>6.38</v>
      </c>
      <c r="AS254" s="94">
        <v>6</v>
      </c>
      <c r="AT254" s="94"/>
      <c r="AU254" s="94"/>
      <c r="AV254" s="94"/>
      <c r="AW254" s="94">
        <v>65.96</v>
      </c>
      <c r="AX254" s="94"/>
      <c r="AY254" s="94"/>
      <c r="AZ254" s="126" t="s">
        <v>936</v>
      </c>
      <c r="BA254" s="127"/>
    </row>
    <row r="255" spans="1:53" ht="15.75">
      <c r="A255" s="48"/>
      <c r="B255" s="59"/>
      <c r="C255" s="94"/>
      <c r="D255" s="94"/>
      <c r="E255" s="94"/>
      <c r="F255" s="94"/>
      <c r="G255" s="59"/>
      <c r="H255" s="60"/>
      <c r="I255" s="61"/>
      <c r="J255" s="61"/>
      <c r="K255" s="61"/>
      <c r="L255" s="61"/>
      <c r="M255" s="43"/>
      <c r="N255" s="59"/>
      <c r="O255" s="43"/>
      <c r="P255" s="43"/>
      <c r="Q255" s="43"/>
      <c r="R255" s="59"/>
      <c r="S255" s="43"/>
      <c r="T255" s="43"/>
      <c r="U255" s="108"/>
      <c r="V255" s="108"/>
      <c r="W255" s="108"/>
      <c r="X255" s="108"/>
      <c r="Y255" s="108"/>
      <c r="Z255" s="44"/>
      <c r="AA255" s="94"/>
      <c r="AB255" s="62"/>
      <c r="AC255" s="94"/>
      <c r="AD255" s="94"/>
      <c r="AE255" s="94"/>
      <c r="AF255" s="94"/>
      <c r="AG255" s="59"/>
      <c r="AH255" s="59"/>
      <c r="AI255" s="59"/>
      <c r="AJ255" s="59"/>
      <c r="AK255" s="59"/>
      <c r="AL255" s="59"/>
      <c r="AM255" s="59"/>
      <c r="AN255" s="59"/>
      <c r="AO255" s="59"/>
      <c r="AP255" s="94"/>
      <c r="AQ255" s="94"/>
      <c r="AR255" s="94">
        <v>2.89</v>
      </c>
      <c r="AS255" s="94">
        <v>10</v>
      </c>
      <c r="AT255" s="94"/>
      <c r="AU255" s="94"/>
      <c r="AV255" s="94"/>
      <c r="AW255" s="94"/>
      <c r="AX255" s="94"/>
      <c r="AY255" s="94"/>
      <c r="AZ255" s="94"/>
      <c r="BA255" s="94"/>
    </row>
    <row r="256" spans="1:53" ht="41.25" customHeight="1">
      <c r="A256" s="48">
        <v>158</v>
      </c>
      <c r="B256" s="59" t="s">
        <v>55</v>
      </c>
      <c r="C256" s="94" t="s">
        <v>812</v>
      </c>
      <c r="D256" s="94" t="s">
        <v>799</v>
      </c>
      <c r="E256" s="94" t="s">
        <v>916</v>
      </c>
      <c r="F256" s="94" t="s">
        <v>916</v>
      </c>
      <c r="G256" s="59" t="s">
        <v>22</v>
      </c>
      <c r="H256" s="60">
        <v>1928</v>
      </c>
      <c r="I256" s="61">
        <v>2</v>
      </c>
      <c r="J256" s="61">
        <v>8</v>
      </c>
      <c r="K256" s="61">
        <v>18</v>
      </c>
      <c r="L256" s="61">
        <v>2</v>
      </c>
      <c r="M256" s="43" t="s">
        <v>30</v>
      </c>
      <c r="N256" s="59" t="s">
        <v>28</v>
      </c>
      <c r="O256" s="43" t="s">
        <v>30</v>
      </c>
      <c r="P256" s="43" t="s">
        <v>28</v>
      </c>
      <c r="Q256" s="43" t="s">
        <v>642</v>
      </c>
      <c r="R256" s="59"/>
      <c r="S256" s="43" t="s">
        <v>649</v>
      </c>
      <c r="T256" s="43" t="s">
        <v>618</v>
      </c>
      <c r="U256" s="108" t="s">
        <v>942</v>
      </c>
      <c r="V256" s="108" t="s">
        <v>938</v>
      </c>
      <c r="W256" s="108" t="s">
        <v>939</v>
      </c>
      <c r="X256" s="108" t="s">
        <v>916</v>
      </c>
      <c r="Y256" s="108" t="s">
        <v>916</v>
      </c>
      <c r="Z256" s="44">
        <f t="shared" si="6"/>
        <v>366</v>
      </c>
      <c r="AA256" s="94">
        <v>317.8</v>
      </c>
      <c r="AB256" s="62"/>
      <c r="AC256" s="94">
        <v>48.2</v>
      </c>
      <c r="AD256" s="94">
        <f>SUM(AC256)</f>
        <v>48.2</v>
      </c>
      <c r="AE256" s="94" t="s">
        <v>916</v>
      </c>
      <c r="AF256" s="94">
        <v>2500</v>
      </c>
      <c r="AG256" s="59"/>
      <c r="AH256" s="59"/>
      <c r="AI256" s="43" t="s">
        <v>11</v>
      </c>
      <c r="AJ256" s="59"/>
      <c r="AK256" s="59" t="s">
        <v>20</v>
      </c>
      <c r="AL256" s="59" t="s">
        <v>20</v>
      </c>
      <c r="AM256" s="59" t="s">
        <v>20</v>
      </c>
      <c r="AN256" s="59" t="s">
        <v>558</v>
      </c>
      <c r="AO256" s="59" t="s">
        <v>558</v>
      </c>
      <c r="AP256" s="94"/>
      <c r="AQ256" s="94"/>
      <c r="AR256" s="94">
        <v>6.38</v>
      </c>
      <c r="AS256" s="94">
        <v>6</v>
      </c>
      <c r="AT256" s="94"/>
      <c r="AU256" s="94"/>
      <c r="AV256" s="94"/>
      <c r="AW256" s="94">
        <v>142.8</v>
      </c>
      <c r="AX256" s="94"/>
      <c r="AY256" s="94"/>
      <c r="AZ256" s="126" t="s">
        <v>936</v>
      </c>
      <c r="BA256" s="127"/>
    </row>
    <row r="257" spans="1:53" ht="18" customHeight="1">
      <c r="A257" s="57"/>
      <c r="B257" s="59"/>
      <c r="C257" s="94"/>
      <c r="D257" s="94"/>
      <c r="E257" s="94"/>
      <c r="F257" s="94"/>
      <c r="G257" s="59"/>
      <c r="H257" s="60"/>
      <c r="I257" s="61"/>
      <c r="J257" s="61"/>
      <c r="K257" s="61"/>
      <c r="L257" s="61"/>
      <c r="M257" s="43"/>
      <c r="N257" s="59"/>
      <c r="O257" s="43"/>
      <c r="P257" s="43"/>
      <c r="Q257" s="43"/>
      <c r="R257" s="59"/>
      <c r="S257" s="43"/>
      <c r="T257" s="43"/>
      <c r="U257" s="108"/>
      <c r="V257" s="108"/>
      <c r="W257" s="108"/>
      <c r="X257" s="108"/>
      <c r="Y257" s="108"/>
      <c r="Z257" s="44"/>
      <c r="AA257" s="94"/>
      <c r="AB257" s="62"/>
      <c r="AC257" s="94"/>
      <c r="AD257" s="94"/>
      <c r="AE257" s="94"/>
      <c r="AF257" s="94"/>
      <c r="AG257" s="59"/>
      <c r="AH257" s="59"/>
      <c r="AI257" s="59"/>
      <c r="AJ257" s="59"/>
      <c r="AK257" s="59"/>
      <c r="AL257" s="59"/>
      <c r="AM257" s="59"/>
      <c r="AN257" s="59"/>
      <c r="AO257" s="59"/>
      <c r="AP257" s="94"/>
      <c r="AQ257" s="94"/>
      <c r="AR257" s="94">
        <v>2.89</v>
      </c>
      <c r="AS257" s="94">
        <v>5</v>
      </c>
      <c r="AT257" s="94"/>
      <c r="AU257" s="94"/>
      <c r="AV257" s="94"/>
      <c r="AW257" s="94"/>
      <c r="AX257" s="94"/>
      <c r="AY257" s="94"/>
      <c r="AZ257" s="94"/>
      <c r="BA257" s="94"/>
    </row>
    <row r="258" spans="1:53" ht="45">
      <c r="A258" s="57">
        <v>159</v>
      </c>
      <c r="B258" s="59" t="s">
        <v>55</v>
      </c>
      <c r="C258" s="94" t="s">
        <v>812</v>
      </c>
      <c r="D258" s="94" t="s">
        <v>800</v>
      </c>
      <c r="E258" s="94" t="s">
        <v>916</v>
      </c>
      <c r="F258" s="94" t="s">
        <v>916</v>
      </c>
      <c r="G258" s="59" t="s">
        <v>22</v>
      </c>
      <c r="H258" s="60">
        <v>1930</v>
      </c>
      <c r="I258" s="61">
        <v>2</v>
      </c>
      <c r="J258" s="61">
        <v>8</v>
      </c>
      <c r="K258" s="61">
        <v>20</v>
      </c>
      <c r="L258" s="61">
        <v>2</v>
      </c>
      <c r="M258" s="43" t="s">
        <v>30</v>
      </c>
      <c r="N258" s="59" t="s">
        <v>28</v>
      </c>
      <c r="O258" s="43" t="s">
        <v>30</v>
      </c>
      <c r="P258" s="43" t="s">
        <v>28</v>
      </c>
      <c r="Q258" s="43" t="s">
        <v>642</v>
      </c>
      <c r="R258" s="59"/>
      <c r="S258" s="43" t="s">
        <v>649</v>
      </c>
      <c r="T258" s="43" t="s">
        <v>618</v>
      </c>
      <c r="U258" s="108" t="s">
        <v>942</v>
      </c>
      <c r="V258" s="108" t="s">
        <v>938</v>
      </c>
      <c r="W258" s="108" t="s">
        <v>939</v>
      </c>
      <c r="X258" s="108" t="s">
        <v>916</v>
      </c>
      <c r="Y258" s="108" t="s">
        <v>916</v>
      </c>
      <c r="Z258" s="44">
        <f t="shared" si="6"/>
        <v>377.8</v>
      </c>
      <c r="AA258" s="94">
        <v>307.1</v>
      </c>
      <c r="AB258" s="62"/>
      <c r="AC258" s="94">
        <v>70.7</v>
      </c>
      <c r="AD258" s="94">
        <f>SUM(AC258)</f>
        <v>70.7</v>
      </c>
      <c r="AE258" s="94" t="s">
        <v>916</v>
      </c>
      <c r="AF258" s="94">
        <v>2343</v>
      </c>
      <c r="AG258" s="59"/>
      <c r="AH258" s="59"/>
      <c r="AI258" s="59"/>
      <c r="AJ258" s="59"/>
      <c r="AK258" s="59" t="s">
        <v>20</v>
      </c>
      <c r="AL258" s="59"/>
      <c r="AM258" s="59" t="s">
        <v>20</v>
      </c>
      <c r="AN258" s="59" t="s">
        <v>558</v>
      </c>
      <c r="AO258" s="59" t="s">
        <v>558</v>
      </c>
      <c r="AP258" s="94"/>
      <c r="AQ258" s="94"/>
      <c r="AR258" s="94">
        <v>2.89</v>
      </c>
      <c r="AS258" s="94">
        <v>9</v>
      </c>
      <c r="AT258" s="94"/>
      <c r="AU258" s="94"/>
      <c r="AV258" s="94"/>
      <c r="AW258" s="94">
        <v>216.06</v>
      </c>
      <c r="AX258" s="94"/>
      <c r="AY258" s="94"/>
      <c r="AZ258" s="126" t="s">
        <v>936</v>
      </c>
      <c r="BA258" s="127"/>
    </row>
    <row r="259" spans="1:53" ht="45">
      <c r="A259" s="48">
        <v>160</v>
      </c>
      <c r="B259" s="59" t="s">
        <v>55</v>
      </c>
      <c r="C259" s="94" t="s">
        <v>812</v>
      </c>
      <c r="D259" s="94" t="s">
        <v>801</v>
      </c>
      <c r="E259" s="94" t="s">
        <v>916</v>
      </c>
      <c r="F259" s="94" t="s">
        <v>916</v>
      </c>
      <c r="G259" s="59" t="s">
        <v>22</v>
      </c>
      <c r="H259" s="60">
        <v>1930</v>
      </c>
      <c r="I259" s="61">
        <v>2</v>
      </c>
      <c r="J259" s="61">
        <v>8</v>
      </c>
      <c r="K259" s="61">
        <v>21</v>
      </c>
      <c r="L259" s="61">
        <v>2</v>
      </c>
      <c r="M259" s="43" t="s">
        <v>30</v>
      </c>
      <c r="N259" s="59" t="s">
        <v>28</v>
      </c>
      <c r="O259" s="43" t="s">
        <v>30</v>
      </c>
      <c r="P259" s="43" t="s">
        <v>28</v>
      </c>
      <c r="Q259" s="43" t="s">
        <v>642</v>
      </c>
      <c r="R259" s="59"/>
      <c r="S259" s="43" t="s">
        <v>649</v>
      </c>
      <c r="T259" s="43" t="s">
        <v>618</v>
      </c>
      <c r="U259" s="108" t="s">
        <v>942</v>
      </c>
      <c r="V259" s="108" t="s">
        <v>938</v>
      </c>
      <c r="W259" s="108" t="s">
        <v>939</v>
      </c>
      <c r="X259" s="108" t="s">
        <v>916</v>
      </c>
      <c r="Y259" s="108" t="s">
        <v>916</v>
      </c>
      <c r="Z259" s="44">
        <f t="shared" si="6"/>
        <v>414.3</v>
      </c>
      <c r="AA259" s="94">
        <v>325.3</v>
      </c>
      <c r="AB259" s="62"/>
      <c r="AC259" s="94">
        <v>89</v>
      </c>
      <c r="AD259" s="94">
        <f>SUM(AC259)</f>
        <v>89</v>
      </c>
      <c r="AE259" s="94" t="s">
        <v>916</v>
      </c>
      <c r="AF259" s="94">
        <v>2515</v>
      </c>
      <c r="AG259" s="59"/>
      <c r="AH259" s="59"/>
      <c r="AI259" s="43" t="s">
        <v>11</v>
      </c>
      <c r="AJ259" s="59"/>
      <c r="AK259" s="59" t="s">
        <v>20</v>
      </c>
      <c r="AL259" s="59" t="s">
        <v>20</v>
      </c>
      <c r="AM259" s="59" t="s">
        <v>20</v>
      </c>
      <c r="AN259" s="59" t="s">
        <v>558</v>
      </c>
      <c r="AO259" s="59" t="s">
        <v>558</v>
      </c>
      <c r="AP259" s="94"/>
      <c r="AQ259" s="94"/>
      <c r="AR259" s="94">
        <v>6.38</v>
      </c>
      <c r="AS259" s="94">
        <v>11</v>
      </c>
      <c r="AT259" s="94"/>
      <c r="AU259" s="94"/>
      <c r="AV259" s="94"/>
      <c r="AW259" s="94">
        <v>169.94</v>
      </c>
      <c r="AX259" s="94"/>
      <c r="AY259" s="94"/>
      <c r="AZ259" s="126" t="s">
        <v>936</v>
      </c>
      <c r="BA259" s="127"/>
    </row>
    <row r="260" spans="1:53" ht="15.75">
      <c r="A260" s="57"/>
      <c r="B260" s="59"/>
      <c r="C260" s="94"/>
      <c r="D260" s="94"/>
      <c r="E260" s="94"/>
      <c r="F260" s="94"/>
      <c r="G260" s="59"/>
      <c r="H260" s="60"/>
      <c r="I260" s="61"/>
      <c r="J260" s="61"/>
      <c r="K260" s="61"/>
      <c r="L260" s="61"/>
      <c r="M260" s="43"/>
      <c r="N260" s="59"/>
      <c r="O260" s="43"/>
      <c r="P260" s="43"/>
      <c r="Q260" s="43"/>
      <c r="R260" s="59"/>
      <c r="S260" s="43"/>
      <c r="T260" s="43"/>
      <c r="U260" s="108"/>
      <c r="V260" s="108"/>
      <c r="W260" s="108"/>
      <c r="X260" s="108"/>
      <c r="Y260" s="108"/>
      <c r="Z260" s="44"/>
      <c r="AA260" s="94"/>
      <c r="AB260" s="62"/>
      <c r="AC260" s="94"/>
      <c r="AD260" s="94"/>
      <c r="AE260" s="94"/>
      <c r="AF260" s="94"/>
      <c r="AG260" s="59"/>
      <c r="AH260" s="59"/>
      <c r="AI260" s="59"/>
      <c r="AJ260" s="59"/>
      <c r="AK260" s="59"/>
      <c r="AL260" s="59"/>
      <c r="AM260" s="59"/>
      <c r="AN260" s="59"/>
      <c r="AO260" s="59"/>
      <c r="AP260" s="94"/>
      <c r="AQ260" s="94"/>
      <c r="AR260" s="94">
        <v>2.89</v>
      </c>
      <c r="AS260" s="94">
        <v>4</v>
      </c>
      <c r="AT260" s="94"/>
      <c r="AU260" s="94"/>
      <c r="AV260" s="94"/>
      <c r="AW260" s="94"/>
      <c r="AX260" s="94"/>
      <c r="AY260" s="94"/>
      <c r="AZ260" s="94"/>
      <c r="BA260" s="94"/>
    </row>
    <row r="261" spans="1:53" ht="45">
      <c r="A261" s="57">
        <v>161</v>
      </c>
      <c r="B261" s="59" t="s">
        <v>55</v>
      </c>
      <c r="C261" s="94" t="s">
        <v>812</v>
      </c>
      <c r="D261" s="94" t="s">
        <v>802</v>
      </c>
      <c r="E261" s="94" t="s">
        <v>916</v>
      </c>
      <c r="F261" s="94" t="s">
        <v>916</v>
      </c>
      <c r="G261" s="59" t="s">
        <v>22</v>
      </c>
      <c r="H261" s="60">
        <v>1930</v>
      </c>
      <c r="I261" s="61">
        <v>2</v>
      </c>
      <c r="J261" s="61">
        <v>8</v>
      </c>
      <c r="K261" s="61">
        <v>20</v>
      </c>
      <c r="L261" s="61">
        <v>2</v>
      </c>
      <c r="M261" s="43" t="s">
        <v>30</v>
      </c>
      <c r="N261" s="59" t="s">
        <v>28</v>
      </c>
      <c r="O261" s="43" t="s">
        <v>30</v>
      </c>
      <c r="P261" s="43" t="s">
        <v>28</v>
      </c>
      <c r="Q261" s="43" t="s">
        <v>642</v>
      </c>
      <c r="R261" s="59"/>
      <c r="S261" s="43" t="s">
        <v>649</v>
      </c>
      <c r="T261" s="43" t="s">
        <v>618</v>
      </c>
      <c r="U261" s="108" t="s">
        <v>942</v>
      </c>
      <c r="V261" s="108" t="s">
        <v>938</v>
      </c>
      <c r="W261" s="108" t="s">
        <v>939</v>
      </c>
      <c r="X261" s="108" t="s">
        <v>916</v>
      </c>
      <c r="Y261" s="108" t="s">
        <v>916</v>
      </c>
      <c r="Z261" s="44">
        <f t="shared" si="6"/>
        <v>370.09999999999997</v>
      </c>
      <c r="AA261" s="94">
        <v>322.4</v>
      </c>
      <c r="AB261" s="62"/>
      <c r="AC261" s="94">
        <v>47.7</v>
      </c>
      <c r="AD261" s="94">
        <f>SUM(AC261)</f>
        <v>47.7</v>
      </c>
      <c r="AE261" s="94" t="s">
        <v>916</v>
      </c>
      <c r="AF261" s="94">
        <v>2228</v>
      </c>
      <c r="AG261" s="59"/>
      <c r="AH261" s="59"/>
      <c r="AI261" s="43" t="s">
        <v>11</v>
      </c>
      <c r="AJ261" s="59"/>
      <c r="AK261" s="59" t="s">
        <v>20</v>
      </c>
      <c r="AL261" s="59" t="s">
        <v>20</v>
      </c>
      <c r="AM261" s="59" t="s">
        <v>20</v>
      </c>
      <c r="AN261" s="59" t="s">
        <v>558</v>
      </c>
      <c r="AO261" s="59" t="s">
        <v>558</v>
      </c>
      <c r="AP261" s="94"/>
      <c r="AQ261" s="94"/>
      <c r="AR261" s="94">
        <v>6.38</v>
      </c>
      <c r="AS261" s="94">
        <v>7</v>
      </c>
      <c r="AT261" s="94"/>
      <c r="AU261" s="94"/>
      <c r="AV261" s="94"/>
      <c r="AW261" s="94">
        <v>424.71</v>
      </c>
      <c r="AX261" s="94"/>
      <c r="AY261" s="94"/>
      <c r="AZ261" s="126" t="s">
        <v>936</v>
      </c>
      <c r="BA261" s="127"/>
    </row>
    <row r="262" spans="1:53" ht="15.75">
      <c r="A262" s="48"/>
      <c r="B262" s="59"/>
      <c r="C262" s="94"/>
      <c r="D262" s="94"/>
      <c r="E262" s="94"/>
      <c r="F262" s="94"/>
      <c r="G262" s="59"/>
      <c r="H262" s="60"/>
      <c r="I262" s="61"/>
      <c r="J262" s="61"/>
      <c r="K262" s="61"/>
      <c r="L262" s="61"/>
      <c r="M262" s="43"/>
      <c r="N262" s="59"/>
      <c r="O262" s="43"/>
      <c r="P262" s="43"/>
      <c r="Q262" s="43"/>
      <c r="R262" s="59"/>
      <c r="S262" s="43"/>
      <c r="T262" s="43"/>
      <c r="U262" s="108"/>
      <c r="V262" s="108"/>
      <c r="W262" s="108"/>
      <c r="X262" s="108"/>
      <c r="Y262" s="108"/>
      <c r="Z262" s="44"/>
      <c r="AA262" s="94"/>
      <c r="AB262" s="62"/>
      <c r="AC262" s="94"/>
      <c r="AD262" s="94"/>
      <c r="AE262" s="94"/>
      <c r="AF262" s="94"/>
      <c r="AG262" s="59"/>
      <c r="AH262" s="59"/>
      <c r="AI262" s="59"/>
      <c r="AJ262" s="59"/>
      <c r="AK262" s="59" t="s">
        <v>20</v>
      </c>
      <c r="AL262" s="59"/>
      <c r="AM262" s="59" t="s">
        <v>20</v>
      </c>
      <c r="AN262" s="59" t="s">
        <v>558</v>
      </c>
      <c r="AO262" s="59" t="s">
        <v>558</v>
      </c>
      <c r="AP262" s="94"/>
      <c r="AQ262" s="94"/>
      <c r="AR262" s="94">
        <v>2.89</v>
      </c>
      <c r="AS262" s="94">
        <v>7</v>
      </c>
      <c r="AT262" s="94"/>
      <c r="AU262" s="94"/>
      <c r="AV262" s="94"/>
      <c r="AW262" s="94"/>
      <c r="AX262" s="94"/>
      <c r="AY262" s="94"/>
      <c r="AZ262" s="94"/>
      <c r="BA262" s="94"/>
    </row>
    <row r="263" spans="1:53" ht="40.5" customHeight="1">
      <c r="A263" s="48">
        <v>162</v>
      </c>
      <c r="B263" s="59" t="s">
        <v>55</v>
      </c>
      <c r="C263" s="94" t="s">
        <v>812</v>
      </c>
      <c r="D263" s="94" t="s">
        <v>803</v>
      </c>
      <c r="E263" s="94" t="s">
        <v>916</v>
      </c>
      <c r="F263" s="94" t="s">
        <v>916</v>
      </c>
      <c r="G263" s="59" t="s">
        <v>22</v>
      </c>
      <c r="H263" s="60">
        <v>1930</v>
      </c>
      <c r="I263" s="61">
        <v>2</v>
      </c>
      <c r="J263" s="61">
        <v>8</v>
      </c>
      <c r="K263" s="61">
        <v>20</v>
      </c>
      <c r="L263" s="61">
        <v>2</v>
      </c>
      <c r="M263" s="43" t="s">
        <v>30</v>
      </c>
      <c r="N263" s="59" t="s">
        <v>28</v>
      </c>
      <c r="O263" s="43" t="s">
        <v>30</v>
      </c>
      <c r="P263" s="43" t="s">
        <v>28</v>
      </c>
      <c r="Q263" s="43" t="s">
        <v>642</v>
      </c>
      <c r="R263" s="59"/>
      <c r="S263" s="43" t="s">
        <v>649</v>
      </c>
      <c r="T263" s="43" t="s">
        <v>618</v>
      </c>
      <c r="U263" s="108" t="s">
        <v>942</v>
      </c>
      <c r="V263" s="108" t="s">
        <v>938</v>
      </c>
      <c r="W263" s="108" t="s">
        <v>939</v>
      </c>
      <c r="X263" s="108" t="s">
        <v>916</v>
      </c>
      <c r="Y263" s="108" t="s">
        <v>916</v>
      </c>
      <c r="Z263" s="44">
        <f t="shared" si="6"/>
        <v>376.3</v>
      </c>
      <c r="AA263" s="94">
        <v>327.6</v>
      </c>
      <c r="AB263" s="62"/>
      <c r="AC263" s="94">
        <v>48.7</v>
      </c>
      <c r="AD263" s="94">
        <f>SUM(AC263)</f>
        <v>48.7</v>
      </c>
      <c r="AE263" s="94" t="s">
        <v>916</v>
      </c>
      <c r="AF263" s="94">
        <v>2352</v>
      </c>
      <c r="AG263" s="59"/>
      <c r="AH263" s="59"/>
      <c r="AI263" s="59"/>
      <c r="AJ263" s="59"/>
      <c r="AK263" s="59" t="s">
        <v>20</v>
      </c>
      <c r="AL263" s="59"/>
      <c r="AM263" s="59" t="s">
        <v>20</v>
      </c>
      <c r="AN263" s="59" t="s">
        <v>558</v>
      </c>
      <c r="AO263" s="59" t="s">
        <v>558</v>
      </c>
      <c r="AP263" s="94"/>
      <c r="AQ263" s="94"/>
      <c r="AR263" s="94">
        <v>6.38</v>
      </c>
      <c r="AS263" s="94">
        <v>3</v>
      </c>
      <c r="AT263" s="94"/>
      <c r="AU263" s="94"/>
      <c r="AV263" s="94"/>
      <c r="AW263" s="94">
        <v>213.97</v>
      </c>
      <c r="AX263" s="94"/>
      <c r="AY263" s="94"/>
      <c r="AZ263" s="126" t="s">
        <v>936</v>
      </c>
      <c r="BA263" s="127"/>
    </row>
    <row r="264" spans="1:53" ht="15" customHeight="1">
      <c r="A264" s="57"/>
      <c r="B264" s="59"/>
      <c r="C264" s="94"/>
      <c r="D264" s="94"/>
      <c r="E264" s="94"/>
      <c r="F264" s="94"/>
      <c r="G264" s="59"/>
      <c r="H264" s="60"/>
      <c r="I264" s="61"/>
      <c r="J264" s="61"/>
      <c r="K264" s="61"/>
      <c r="L264" s="61"/>
      <c r="M264" s="43"/>
      <c r="N264" s="59"/>
      <c r="O264" s="43"/>
      <c r="P264" s="43"/>
      <c r="Q264" s="43"/>
      <c r="R264" s="59"/>
      <c r="S264" s="43"/>
      <c r="T264" s="43"/>
      <c r="U264" s="108"/>
      <c r="V264" s="108"/>
      <c r="W264" s="108"/>
      <c r="X264" s="108"/>
      <c r="Y264" s="108"/>
      <c r="Z264" s="44"/>
      <c r="AA264" s="94"/>
      <c r="AB264" s="62"/>
      <c r="AC264" s="94"/>
      <c r="AD264" s="94"/>
      <c r="AE264" s="94"/>
      <c r="AF264" s="94"/>
      <c r="AG264" s="59"/>
      <c r="AH264" s="59"/>
      <c r="AI264" s="59"/>
      <c r="AJ264" s="59"/>
      <c r="AK264" s="59"/>
      <c r="AL264" s="59"/>
      <c r="AM264" s="59"/>
      <c r="AN264" s="59"/>
      <c r="AO264" s="59"/>
      <c r="AP264" s="94"/>
      <c r="AQ264" s="94"/>
      <c r="AR264" s="94">
        <v>2.89</v>
      </c>
      <c r="AS264" s="94">
        <v>11</v>
      </c>
      <c r="AT264" s="94"/>
      <c r="AU264" s="94"/>
      <c r="AV264" s="94"/>
      <c r="AW264" s="94"/>
      <c r="AX264" s="94"/>
      <c r="AY264" s="94"/>
      <c r="AZ264" s="94"/>
      <c r="BA264" s="94"/>
    </row>
    <row r="265" spans="1:53" ht="45">
      <c r="A265" s="57">
        <v>163</v>
      </c>
      <c r="B265" s="59" t="s">
        <v>55</v>
      </c>
      <c r="C265" s="94" t="s">
        <v>812</v>
      </c>
      <c r="D265" s="94" t="s">
        <v>804</v>
      </c>
      <c r="E265" s="94" t="s">
        <v>916</v>
      </c>
      <c r="F265" s="94" t="s">
        <v>916</v>
      </c>
      <c r="G265" s="59" t="s">
        <v>22</v>
      </c>
      <c r="H265" s="60">
        <v>1917</v>
      </c>
      <c r="I265" s="61">
        <v>3</v>
      </c>
      <c r="J265" s="61">
        <v>49</v>
      </c>
      <c r="K265" s="61">
        <v>111</v>
      </c>
      <c r="L265" s="61">
        <v>2</v>
      </c>
      <c r="M265" s="43" t="s">
        <v>30</v>
      </c>
      <c r="N265" s="59" t="s">
        <v>28</v>
      </c>
      <c r="O265" s="43" t="s">
        <v>30</v>
      </c>
      <c r="P265" s="43" t="s">
        <v>28</v>
      </c>
      <c r="Q265" s="43" t="s">
        <v>642</v>
      </c>
      <c r="R265" s="59"/>
      <c r="S265" s="43" t="s">
        <v>647</v>
      </c>
      <c r="T265" s="43" t="s">
        <v>618</v>
      </c>
      <c r="U265" s="108" t="s">
        <v>942</v>
      </c>
      <c r="V265" s="108" t="s">
        <v>938</v>
      </c>
      <c r="W265" s="108" t="s">
        <v>939</v>
      </c>
      <c r="X265" s="108" t="s">
        <v>916</v>
      </c>
      <c r="Y265" s="108" t="s">
        <v>916</v>
      </c>
      <c r="Z265" s="44">
        <f t="shared" si="6"/>
        <v>2010.3999999999999</v>
      </c>
      <c r="AA265" s="94">
        <v>1816.6</v>
      </c>
      <c r="AB265" s="62">
        <v>193.8</v>
      </c>
      <c r="AC265" s="94"/>
      <c r="AD265" s="94">
        <f>SUM(AC265)</f>
        <v>0</v>
      </c>
      <c r="AE265" s="94" t="s">
        <v>916</v>
      </c>
      <c r="AF265" s="94">
        <v>2800</v>
      </c>
      <c r="AG265" s="59" t="s">
        <v>558</v>
      </c>
      <c r="AH265" s="59"/>
      <c r="AI265" s="59"/>
      <c r="AJ265" s="59"/>
      <c r="AK265" s="59" t="s">
        <v>20</v>
      </c>
      <c r="AL265" s="59"/>
      <c r="AM265" s="59" t="s">
        <v>20</v>
      </c>
      <c r="AN265" s="59" t="s">
        <v>558</v>
      </c>
      <c r="AO265" s="59" t="s">
        <v>558</v>
      </c>
      <c r="AP265" s="94"/>
      <c r="AQ265" s="94"/>
      <c r="AR265" s="94">
        <v>6.38</v>
      </c>
      <c r="AS265" s="94">
        <v>72</v>
      </c>
      <c r="AT265" s="94">
        <v>0.2472</v>
      </c>
      <c r="AU265" s="94"/>
      <c r="AV265" s="94"/>
      <c r="AW265" s="94">
        <v>1192.77</v>
      </c>
      <c r="AX265" s="94"/>
      <c r="AY265" s="94"/>
      <c r="AZ265" s="126" t="s">
        <v>936</v>
      </c>
      <c r="BA265" s="127"/>
    </row>
    <row r="266" spans="1:53" ht="15.75">
      <c r="A266" s="48"/>
      <c r="B266" s="59"/>
      <c r="C266" s="94"/>
      <c r="D266" s="94"/>
      <c r="E266" s="94"/>
      <c r="F266" s="94"/>
      <c r="G266" s="59"/>
      <c r="H266" s="60"/>
      <c r="I266" s="61"/>
      <c r="J266" s="61"/>
      <c r="K266" s="61"/>
      <c r="L266" s="61"/>
      <c r="M266" s="43"/>
      <c r="N266" s="59"/>
      <c r="O266" s="43"/>
      <c r="P266" s="43"/>
      <c r="Q266" s="43"/>
      <c r="R266" s="59"/>
      <c r="S266" s="43"/>
      <c r="T266" s="43"/>
      <c r="U266" s="108"/>
      <c r="V266" s="108"/>
      <c r="W266" s="108"/>
      <c r="X266" s="108"/>
      <c r="Y266" s="108"/>
      <c r="Z266" s="44"/>
      <c r="AA266" s="94"/>
      <c r="AB266" s="62"/>
      <c r="AC266" s="94"/>
      <c r="AD266" s="94"/>
      <c r="AE266" s="94"/>
      <c r="AF266" s="94"/>
      <c r="AG266" s="59"/>
      <c r="AH266" s="59"/>
      <c r="AI266" s="59"/>
      <c r="AJ266" s="59"/>
      <c r="AK266" s="59"/>
      <c r="AL266" s="59"/>
      <c r="AM266" s="59"/>
      <c r="AN266" s="59"/>
      <c r="AO266" s="59"/>
      <c r="AP266" s="94"/>
      <c r="AQ266" s="94"/>
      <c r="AR266" s="94">
        <v>2.89</v>
      </c>
      <c r="AS266" s="94">
        <v>3</v>
      </c>
      <c r="AT266" s="94"/>
      <c r="AU266" s="94"/>
      <c r="AV266" s="94"/>
      <c r="AW266" s="94"/>
      <c r="AX266" s="94"/>
      <c r="AY266" s="94"/>
      <c r="AZ266" s="94"/>
      <c r="BA266" s="94"/>
    </row>
    <row r="267" spans="1:53" ht="45">
      <c r="A267" s="48">
        <v>164</v>
      </c>
      <c r="B267" s="59" t="s">
        <v>55</v>
      </c>
      <c r="C267" s="94" t="s">
        <v>812</v>
      </c>
      <c r="D267" s="94" t="s">
        <v>805</v>
      </c>
      <c r="E267" s="94" t="s">
        <v>916</v>
      </c>
      <c r="F267" s="94" t="s">
        <v>916</v>
      </c>
      <c r="G267" s="59" t="s">
        <v>22</v>
      </c>
      <c r="H267" s="60">
        <v>1980</v>
      </c>
      <c r="I267" s="61">
        <v>3</v>
      </c>
      <c r="J267" s="61">
        <v>27</v>
      </c>
      <c r="K267" s="61">
        <v>66</v>
      </c>
      <c r="L267" s="61">
        <v>2</v>
      </c>
      <c r="M267" s="43" t="s">
        <v>30</v>
      </c>
      <c r="N267" s="59" t="s">
        <v>28</v>
      </c>
      <c r="O267" s="43" t="s">
        <v>30</v>
      </c>
      <c r="P267" s="43" t="s">
        <v>28</v>
      </c>
      <c r="Q267" s="43" t="s">
        <v>642</v>
      </c>
      <c r="R267" s="59"/>
      <c r="S267" s="43" t="s">
        <v>647</v>
      </c>
      <c r="T267" s="43" t="s">
        <v>618</v>
      </c>
      <c r="U267" s="108" t="s">
        <v>949</v>
      </c>
      <c r="V267" s="108" t="s">
        <v>943</v>
      </c>
      <c r="W267" s="108" t="s">
        <v>948</v>
      </c>
      <c r="X267" s="108" t="s">
        <v>916</v>
      </c>
      <c r="Y267" s="108" t="s">
        <v>916</v>
      </c>
      <c r="Z267" s="44">
        <f t="shared" si="6"/>
        <v>1441.5</v>
      </c>
      <c r="AA267" s="94">
        <v>1320.4</v>
      </c>
      <c r="AB267" s="62"/>
      <c r="AC267" s="94">
        <v>121.1</v>
      </c>
      <c r="AD267" s="94">
        <f aca="true" t="shared" si="8" ref="AD267:AD291">SUM(AC267)</f>
        <v>121.1</v>
      </c>
      <c r="AE267" s="94" t="s">
        <v>916</v>
      </c>
      <c r="AF267" s="94">
        <v>2647</v>
      </c>
      <c r="AG267" s="59"/>
      <c r="AH267" s="59"/>
      <c r="AI267" s="43" t="s">
        <v>11</v>
      </c>
      <c r="AJ267" s="59"/>
      <c r="AK267" s="59" t="s">
        <v>20</v>
      </c>
      <c r="AL267" s="59" t="s">
        <v>20</v>
      </c>
      <c r="AM267" s="59" t="s">
        <v>20</v>
      </c>
      <c r="AN267" s="59" t="s">
        <v>558</v>
      </c>
      <c r="AO267" s="59" t="s">
        <v>558</v>
      </c>
      <c r="AP267" s="94"/>
      <c r="AQ267" s="94"/>
      <c r="AR267" s="94">
        <v>6.38</v>
      </c>
      <c r="AS267" s="94">
        <v>16</v>
      </c>
      <c r="AT267" s="94"/>
      <c r="AU267" s="94"/>
      <c r="AV267" s="94"/>
      <c r="AW267" s="94">
        <v>1940.15</v>
      </c>
      <c r="AX267" s="94"/>
      <c r="AY267" s="94"/>
      <c r="AZ267" s="126" t="s">
        <v>936</v>
      </c>
      <c r="BA267" s="127"/>
    </row>
    <row r="268" spans="1:53" ht="45">
      <c r="A268" s="57">
        <v>165</v>
      </c>
      <c r="B268" s="59" t="s">
        <v>55</v>
      </c>
      <c r="C268" s="94" t="s">
        <v>812</v>
      </c>
      <c r="D268" s="94" t="s">
        <v>825</v>
      </c>
      <c r="E268" s="94" t="s">
        <v>916</v>
      </c>
      <c r="F268" s="94" t="s">
        <v>916</v>
      </c>
      <c r="G268" s="59" t="s">
        <v>22</v>
      </c>
      <c r="H268" s="60">
        <v>1956</v>
      </c>
      <c r="I268" s="61">
        <v>1</v>
      </c>
      <c r="J268" s="61">
        <v>2</v>
      </c>
      <c r="K268" s="61">
        <v>4</v>
      </c>
      <c r="L268" s="61">
        <v>2</v>
      </c>
      <c r="M268" s="43" t="s">
        <v>30</v>
      </c>
      <c r="N268" s="59" t="s">
        <v>28</v>
      </c>
      <c r="O268" s="43"/>
      <c r="P268" s="43"/>
      <c r="Q268" s="43" t="s">
        <v>643</v>
      </c>
      <c r="R268" s="59"/>
      <c r="S268" s="43" t="s">
        <v>649</v>
      </c>
      <c r="T268" s="43" t="s">
        <v>618</v>
      </c>
      <c r="U268" s="108" t="s">
        <v>947</v>
      </c>
      <c r="V268" s="108" t="s">
        <v>938</v>
      </c>
      <c r="W268" s="108" t="s">
        <v>939</v>
      </c>
      <c r="X268" s="108" t="s">
        <v>916</v>
      </c>
      <c r="Y268" s="108" t="s">
        <v>916</v>
      </c>
      <c r="Z268" s="44">
        <f t="shared" si="6"/>
        <v>81.6</v>
      </c>
      <c r="AA268" s="94">
        <v>81.6</v>
      </c>
      <c r="AB268" s="62"/>
      <c r="AC268" s="94"/>
      <c r="AD268" s="94">
        <f t="shared" si="8"/>
        <v>0</v>
      </c>
      <c r="AE268" s="94" t="s">
        <v>916</v>
      </c>
      <c r="AF268" s="94">
        <v>2429</v>
      </c>
      <c r="AG268" s="59"/>
      <c r="AH268" s="59"/>
      <c r="AI268" s="59"/>
      <c r="AJ268" s="59"/>
      <c r="AK268" s="59" t="s">
        <v>20</v>
      </c>
      <c r="AL268" s="59"/>
      <c r="AM268" s="59"/>
      <c r="AN268" s="59" t="s">
        <v>558</v>
      </c>
      <c r="AO268" s="43" t="s">
        <v>542</v>
      </c>
      <c r="AP268" s="94"/>
      <c r="AQ268" s="94"/>
      <c r="AR268" s="94">
        <v>1.37</v>
      </c>
      <c r="AS268" s="94">
        <v>4</v>
      </c>
      <c r="AT268" s="94"/>
      <c r="AU268" s="94"/>
      <c r="AV268" s="94"/>
      <c r="AW268" s="94"/>
      <c r="AX268" s="94"/>
      <c r="AY268" s="94"/>
      <c r="AZ268" s="126" t="s">
        <v>936</v>
      </c>
      <c r="BA268" s="127"/>
    </row>
    <row r="269" spans="1:53" ht="33.75" customHeight="1">
      <c r="A269" s="48">
        <v>166</v>
      </c>
      <c r="B269" s="59" t="s">
        <v>55</v>
      </c>
      <c r="C269" s="94" t="s">
        <v>812</v>
      </c>
      <c r="D269" s="94" t="s">
        <v>826</v>
      </c>
      <c r="E269" s="94" t="s">
        <v>916</v>
      </c>
      <c r="F269" s="94" t="s">
        <v>916</v>
      </c>
      <c r="G269" s="59" t="s">
        <v>22</v>
      </c>
      <c r="H269" s="60">
        <v>1956</v>
      </c>
      <c r="I269" s="61">
        <v>1</v>
      </c>
      <c r="J269" s="61">
        <v>2</v>
      </c>
      <c r="K269" s="61">
        <v>8</v>
      </c>
      <c r="L269" s="61">
        <v>2</v>
      </c>
      <c r="M269" s="43" t="s">
        <v>30</v>
      </c>
      <c r="N269" s="59" t="s">
        <v>28</v>
      </c>
      <c r="O269" s="43"/>
      <c r="P269" s="43"/>
      <c r="Q269" s="43" t="s">
        <v>643</v>
      </c>
      <c r="R269" s="59"/>
      <c r="S269" s="43" t="s">
        <v>649</v>
      </c>
      <c r="T269" s="43" t="s">
        <v>618</v>
      </c>
      <c r="U269" s="108" t="s">
        <v>947</v>
      </c>
      <c r="V269" s="108" t="s">
        <v>938</v>
      </c>
      <c r="W269" s="108" t="s">
        <v>939</v>
      </c>
      <c r="X269" s="108" t="s">
        <v>916</v>
      </c>
      <c r="Y269" s="108" t="s">
        <v>916</v>
      </c>
      <c r="Z269" s="44">
        <f t="shared" si="6"/>
        <v>132.2</v>
      </c>
      <c r="AA269" s="94">
        <v>132.2</v>
      </c>
      <c r="AB269" s="62"/>
      <c r="AC269" s="94"/>
      <c r="AD269" s="94">
        <f t="shared" si="8"/>
        <v>0</v>
      </c>
      <c r="AE269" s="94" t="s">
        <v>916</v>
      </c>
      <c r="AF269" s="94">
        <v>2450</v>
      </c>
      <c r="AG269" s="59"/>
      <c r="AH269" s="59"/>
      <c r="AI269" s="43" t="s">
        <v>11</v>
      </c>
      <c r="AJ269" s="59"/>
      <c r="AK269" s="59" t="s">
        <v>20</v>
      </c>
      <c r="AL269" s="59" t="s">
        <v>20</v>
      </c>
      <c r="AM269" s="59" t="s">
        <v>20</v>
      </c>
      <c r="AN269" s="59" t="s">
        <v>558</v>
      </c>
      <c r="AO269" s="59" t="s">
        <v>558</v>
      </c>
      <c r="AP269" s="94"/>
      <c r="AQ269" s="94"/>
      <c r="AR269" s="94">
        <v>6.38</v>
      </c>
      <c r="AS269" s="94">
        <v>8</v>
      </c>
      <c r="AT269" s="94"/>
      <c r="AU269" s="94"/>
      <c r="AV269" s="94"/>
      <c r="AW269" s="94"/>
      <c r="AX269" s="94"/>
      <c r="AY269" s="94"/>
      <c r="AZ269" s="126" t="s">
        <v>936</v>
      </c>
      <c r="BA269" s="127"/>
    </row>
    <row r="270" spans="1:53" ht="45">
      <c r="A270" s="57">
        <v>167</v>
      </c>
      <c r="B270" s="59" t="s">
        <v>55</v>
      </c>
      <c r="C270" s="94" t="s">
        <v>812</v>
      </c>
      <c r="D270" s="94" t="s">
        <v>827</v>
      </c>
      <c r="E270" s="94" t="s">
        <v>916</v>
      </c>
      <c r="F270" s="94" t="s">
        <v>916</v>
      </c>
      <c r="G270" s="59" t="s">
        <v>22</v>
      </c>
      <c r="H270" s="60">
        <v>1958</v>
      </c>
      <c r="I270" s="61">
        <v>1</v>
      </c>
      <c r="J270" s="61">
        <v>4</v>
      </c>
      <c r="K270" s="61">
        <v>9</v>
      </c>
      <c r="L270" s="61">
        <v>2</v>
      </c>
      <c r="M270" s="43" t="s">
        <v>30</v>
      </c>
      <c r="N270" s="59" t="s">
        <v>28</v>
      </c>
      <c r="O270" s="43"/>
      <c r="P270" s="43"/>
      <c r="Q270" s="43" t="s">
        <v>643</v>
      </c>
      <c r="R270" s="59"/>
      <c r="S270" s="43" t="s">
        <v>649</v>
      </c>
      <c r="T270" s="43" t="s">
        <v>618</v>
      </c>
      <c r="U270" s="108" t="s">
        <v>947</v>
      </c>
      <c r="V270" s="108" t="s">
        <v>938</v>
      </c>
      <c r="W270" s="108" t="s">
        <v>939</v>
      </c>
      <c r="X270" s="108" t="s">
        <v>916</v>
      </c>
      <c r="Y270" s="108" t="s">
        <v>916</v>
      </c>
      <c r="Z270" s="44">
        <f t="shared" si="6"/>
        <v>87.2</v>
      </c>
      <c r="AA270" s="94">
        <v>87.2</v>
      </c>
      <c r="AB270" s="62"/>
      <c r="AC270" s="94"/>
      <c r="AD270" s="94">
        <f t="shared" si="8"/>
        <v>0</v>
      </c>
      <c r="AE270" s="94" t="s">
        <v>916</v>
      </c>
      <c r="AF270" s="94">
        <v>2432</v>
      </c>
      <c r="AG270" s="59"/>
      <c r="AH270" s="59"/>
      <c r="AI270" s="43" t="s">
        <v>11</v>
      </c>
      <c r="AJ270" s="59"/>
      <c r="AK270" s="59" t="s">
        <v>20</v>
      </c>
      <c r="AL270" s="59" t="s">
        <v>20</v>
      </c>
      <c r="AM270" s="59" t="s">
        <v>20</v>
      </c>
      <c r="AN270" s="59" t="s">
        <v>558</v>
      </c>
      <c r="AO270" s="59" t="s">
        <v>558</v>
      </c>
      <c r="AP270" s="94"/>
      <c r="AQ270" s="94"/>
      <c r="AR270" s="94">
        <v>6.38</v>
      </c>
      <c r="AS270" s="94">
        <v>7</v>
      </c>
      <c r="AT270" s="94"/>
      <c r="AU270" s="94"/>
      <c r="AV270" s="94"/>
      <c r="AW270" s="94"/>
      <c r="AX270" s="94"/>
      <c r="AY270" s="94"/>
      <c r="AZ270" s="126" t="s">
        <v>936</v>
      </c>
      <c r="BA270" s="127"/>
    </row>
    <row r="271" spans="1:53" ht="45">
      <c r="A271" s="48">
        <v>168</v>
      </c>
      <c r="B271" s="59" t="s">
        <v>55</v>
      </c>
      <c r="C271" s="94" t="s">
        <v>812</v>
      </c>
      <c r="D271" s="94" t="s">
        <v>828</v>
      </c>
      <c r="E271" s="94" t="s">
        <v>916</v>
      </c>
      <c r="F271" s="94" t="s">
        <v>916</v>
      </c>
      <c r="G271" s="59" t="s">
        <v>22</v>
      </c>
      <c r="H271" s="60">
        <v>1956</v>
      </c>
      <c r="I271" s="61">
        <v>1</v>
      </c>
      <c r="J271" s="61">
        <v>3</v>
      </c>
      <c r="K271" s="61">
        <v>5</v>
      </c>
      <c r="L271" s="61">
        <v>2</v>
      </c>
      <c r="M271" s="43" t="s">
        <v>30</v>
      </c>
      <c r="N271" s="59" t="s">
        <v>28</v>
      </c>
      <c r="O271" s="43"/>
      <c r="P271" s="43"/>
      <c r="Q271" s="43" t="s">
        <v>643</v>
      </c>
      <c r="R271" s="59"/>
      <c r="S271" s="43" t="s">
        <v>649</v>
      </c>
      <c r="T271" s="43" t="s">
        <v>618</v>
      </c>
      <c r="U271" s="108" t="s">
        <v>947</v>
      </c>
      <c r="V271" s="108" t="s">
        <v>938</v>
      </c>
      <c r="W271" s="108" t="s">
        <v>939</v>
      </c>
      <c r="X271" s="108" t="s">
        <v>916</v>
      </c>
      <c r="Y271" s="108" t="s">
        <v>916</v>
      </c>
      <c r="Z271" s="44">
        <f t="shared" si="6"/>
        <v>96.9</v>
      </c>
      <c r="AA271" s="94">
        <v>96.9</v>
      </c>
      <c r="AB271" s="62"/>
      <c r="AC271" s="94"/>
      <c r="AD271" s="94">
        <f t="shared" si="8"/>
        <v>0</v>
      </c>
      <c r="AE271" s="94" t="s">
        <v>916</v>
      </c>
      <c r="AF271" s="94">
        <v>2522</v>
      </c>
      <c r="AG271" s="59"/>
      <c r="AH271" s="59"/>
      <c r="AI271" s="59"/>
      <c r="AJ271" s="59"/>
      <c r="AK271" s="59" t="s">
        <v>20</v>
      </c>
      <c r="AL271" s="59"/>
      <c r="AM271" s="59"/>
      <c r="AN271" s="59" t="s">
        <v>558</v>
      </c>
      <c r="AO271" s="43" t="s">
        <v>542</v>
      </c>
      <c r="AP271" s="94"/>
      <c r="AQ271" s="94"/>
      <c r="AR271" s="94">
        <v>1.37</v>
      </c>
      <c r="AS271" s="94">
        <v>5</v>
      </c>
      <c r="AT271" s="94"/>
      <c r="AU271" s="94"/>
      <c r="AV271" s="94"/>
      <c r="AW271" s="94"/>
      <c r="AX271" s="94"/>
      <c r="AY271" s="94"/>
      <c r="AZ271" s="126" t="s">
        <v>936</v>
      </c>
      <c r="BA271" s="127"/>
    </row>
    <row r="272" spans="1:53" ht="45">
      <c r="A272" s="57">
        <v>169</v>
      </c>
      <c r="B272" s="59" t="s">
        <v>55</v>
      </c>
      <c r="C272" s="94" t="s">
        <v>812</v>
      </c>
      <c r="D272" s="94" t="s">
        <v>829</v>
      </c>
      <c r="E272" s="94" t="s">
        <v>916</v>
      </c>
      <c r="F272" s="94" t="s">
        <v>916</v>
      </c>
      <c r="G272" s="59" t="s">
        <v>22</v>
      </c>
      <c r="H272" s="60">
        <v>1956</v>
      </c>
      <c r="I272" s="61">
        <v>1</v>
      </c>
      <c r="J272" s="61">
        <v>3</v>
      </c>
      <c r="K272" s="61">
        <v>5</v>
      </c>
      <c r="L272" s="61">
        <v>2</v>
      </c>
      <c r="M272" s="43" t="s">
        <v>30</v>
      </c>
      <c r="N272" s="59" t="s">
        <v>28</v>
      </c>
      <c r="O272" s="43"/>
      <c r="P272" s="43"/>
      <c r="Q272" s="43" t="s">
        <v>643</v>
      </c>
      <c r="R272" s="59"/>
      <c r="S272" s="43" t="s">
        <v>649</v>
      </c>
      <c r="T272" s="43" t="s">
        <v>618</v>
      </c>
      <c r="U272" s="108" t="s">
        <v>947</v>
      </c>
      <c r="V272" s="108" t="s">
        <v>938</v>
      </c>
      <c r="W272" s="108" t="s">
        <v>939</v>
      </c>
      <c r="X272" s="108" t="s">
        <v>916</v>
      </c>
      <c r="Y272" s="108" t="s">
        <v>916</v>
      </c>
      <c r="Z272" s="44">
        <f t="shared" si="6"/>
        <v>108.9</v>
      </c>
      <c r="AA272" s="94">
        <v>108.9</v>
      </c>
      <c r="AB272" s="62"/>
      <c r="AC272" s="94"/>
      <c r="AD272" s="94">
        <f t="shared" si="8"/>
        <v>0</v>
      </c>
      <c r="AE272" s="94" t="s">
        <v>916</v>
      </c>
      <c r="AF272" s="94">
        <v>2708</v>
      </c>
      <c r="AG272" s="59"/>
      <c r="AH272" s="59"/>
      <c r="AI272" s="59"/>
      <c r="AJ272" s="59"/>
      <c r="AK272" s="59" t="s">
        <v>20</v>
      </c>
      <c r="AL272" s="59"/>
      <c r="AM272" s="59"/>
      <c r="AN272" s="59" t="s">
        <v>558</v>
      </c>
      <c r="AO272" s="43" t="s">
        <v>542</v>
      </c>
      <c r="AP272" s="94"/>
      <c r="AQ272" s="94"/>
      <c r="AR272" s="94">
        <v>1.37</v>
      </c>
      <c r="AS272" s="94">
        <v>2</v>
      </c>
      <c r="AT272" s="94"/>
      <c r="AU272" s="94"/>
      <c r="AV272" s="94"/>
      <c r="AW272" s="94">
        <v>53.44</v>
      </c>
      <c r="AX272" s="94"/>
      <c r="AY272" s="94"/>
      <c r="AZ272" s="126" t="s">
        <v>936</v>
      </c>
      <c r="BA272" s="127"/>
    </row>
    <row r="273" spans="1:53" ht="30.75" customHeight="1">
      <c r="A273" s="48">
        <v>170</v>
      </c>
      <c r="B273" s="59" t="s">
        <v>55</v>
      </c>
      <c r="C273" s="94" t="s">
        <v>812</v>
      </c>
      <c r="D273" s="94" t="s">
        <v>830</v>
      </c>
      <c r="E273" s="94" t="s">
        <v>916</v>
      </c>
      <c r="F273" s="94" t="s">
        <v>916</v>
      </c>
      <c r="G273" s="59" t="s">
        <v>22</v>
      </c>
      <c r="H273" s="60">
        <v>1956</v>
      </c>
      <c r="I273" s="61">
        <v>1</v>
      </c>
      <c r="J273" s="61">
        <v>4</v>
      </c>
      <c r="K273" s="61">
        <v>5</v>
      </c>
      <c r="L273" s="61">
        <v>2</v>
      </c>
      <c r="M273" s="43" t="s">
        <v>30</v>
      </c>
      <c r="N273" s="59" t="s">
        <v>28</v>
      </c>
      <c r="O273" s="43"/>
      <c r="P273" s="43"/>
      <c r="Q273" s="43" t="s">
        <v>643</v>
      </c>
      <c r="R273" s="59"/>
      <c r="S273" s="43" t="s">
        <v>649</v>
      </c>
      <c r="T273" s="43" t="s">
        <v>618</v>
      </c>
      <c r="U273" s="108" t="s">
        <v>947</v>
      </c>
      <c r="V273" s="108" t="s">
        <v>938</v>
      </c>
      <c r="W273" s="108" t="s">
        <v>939</v>
      </c>
      <c r="X273" s="108" t="s">
        <v>916</v>
      </c>
      <c r="Y273" s="108" t="s">
        <v>916</v>
      </c>
      <c r="Z273" s="44">
        <f t="shared" si="6"/>
        <v>141.1</v>
      </c>
      <c r="AA273" s="94">
        <v>141.1</v>
      </c>
      <c r="AB273" s="62"/>
      <c r="AC273" s="94"/>
      <c r="AD273" s="94">
        <f t="shared" si="8"/>
        <v>0</v>
      </c>
      <c r="AE273" s="94" t="s">
        <v>916</v>
      </c>
      <c r="AF273" s="94">
        <v>2687</v>
      </c>
      <c r="AG273" s="59"/>
      <c r="AH273" s="59"/>
      <c r="AI273" s="59"/>
      <c r="AJ273" s="59"/>
      <c r="AK273" s="59" t="s">
        <v>20</v>
      </c>
      <c r="AL273" s="59"/>
      <c r="AM273" s="59"/>
      <c r="AN273" s="59" t="s">
        <v>558</v>
      </c>
      <c r="AO273" s="43" t="s">
        <v>542</v>
      </c>
      <c r="AP273" s="94"/>
      <c r="AQ273" s="94"/>
      <c r="AR273" s="94">
        <v>1.37</v>
      </c>
      <c r="AS273" s="94">
        <v>5</v>
      </c>
      <c r="AT273" s="94"/>
      <c r="AU273" s="94"/>
      <c r="AV273" s="94"/>
      <c r="AW273" s="94"/>
      <c r="AX273" s="94"/>
      <c r="AY273" s="94"/>
      <c r="AZ273" s="126" t="s">
        <v>936</v>
      </c>
      <c r="BA273" s="127"/>
    </row>
    <row r="274" spans="1:53" ht="45">
      <c r="A274" s="57">
        <v>171</v>
      </c>
      <c r="B274" s="59" t="s">
        <v>55</v>
      </c>
      <c r="C274" s="94" t="s">
        <v>812</v>
      </c>
      <c r="D274" s="94" t="s">
        <v>831</v>
      </c>
      <c r="E274" s="94" t="s">
        <v>916</v>
      </c>
      <c r="F274" s="94" t="s">
        <v>916</v>
      </c>
      <c r="G274" s="59" t="s">
        <v>22</v>
      </c>
      <c r="H274" s="60">
        <v>1956</v>
      </c>
      <c r="I274" s="61">
        <v>1</v>
      </c>
      <c r="J274" s="61">
        <v>4</v>
      </c>
      <c r="K274" s="61">
        <v>4</v>
      </c>
      <c r="L274" s="61">
        <v>2</v>
      </c>
      <c r="M274" s="43" t="s">
        <v>30</v>
      </c>
      <c r="N274" s="59" t="s">
        <v>28</v>
      </c>
      <c r="O274" s="43"/>
      <c r="P274" s="43"/>
      <c r="Q274" s="43" t="s">
        <v>643</v>
      </c>
      <c r="R274" s="59"/>
      <c r="S274" s="43" t="s">
        <v>649</v>
      </c>
      <c r="T274" s="43" t="s">
        <v>618</v>
      </c>
      <c r="U274" s="108" t="s">
        <v>947</v>
      </c>
      <c r="V274" s="108" t="s">
        <v>938</v>
      </c>
      <c r="W274" s="108" t="s">
        <v>939</v>
      </c>
      <c r="X274" s="108" t="s">
        <v>916</v>
      </c>
      <c r="Y274" s="108" t="s">
        <v>916</v>
      </c>
      <c r="Z274" s="44">
        <f t="shared" si="6"/>
        <v>124.3</v>
      </c>
      <c r="AA274" s="94">
        <v>124.3</v>
      </c>
      <c r="AB274" s="62"/>
      <c r="AC274" s="94"/>
      <c r="AD274" s="94">
        <f t="shared" si="8"/>
        <v>0</v>
      </c>
      <c r="AE274" s="94" t="s">
        <v>916</v>
      </c>
      <c r="AF274" s="94">
        <v>2508</v>
      </c>
      <c r="AG274" s="59"/>
      <c r="AH274" s="59"/>
      <c r="AI274" s="59"/>
      <c r="AJ274" s="59"/>
      <c r="AK274" s="59" t="s">
        <v>20</v>
      </c>
      <c r="AL274" s="59"/>
      <c r="AM274" s="59"/>
      <c r="AN274" s="59" t="s">
        <v>558</v>
      </c>
      <c r="AO274" s="43" t="s">
        <v>542</v>
      </c>
      <c r="AP274" s="94"/>
      <c r="AQ274" s="94"/>
      <c r="AR274" s="94">
        <v>1.37</v>
      </c>
      <c r="AS274" s="94">
        <v>4</v>
      </c>
      <c r="AT274" s="94"/>
      <c r="AU274" s="94"/>
      <c r="AV274" s="94"/>
      <c r="AW274" s="94"/>
      <c r="AX274" s="94"/>
      <c r="AY274" s="94"/>
      <c r="AZ274" s="126" t="s">
        <v>936</v>
      </c>
      <c r="BA274" s="127"/>
    </row>
    <row r="275" spans="1:53" ht="45">
      <c r="A275" s="48">
        <v>172</v>
      </c>
      <c r="B275" s="59" t="s">
        <v>55</v>
      </c>
      <c r="C275" s="94" t="s">
        <v>812</v>
      </c>
      <c r="D275" s="94" t="s">
        <v>832</v>
      </c>
      <c r="E275" s="94" t="s">
        <v>916</v>
      </c>
      <c r="F275" s="94" t="s">
        <v>916</v>
      </c>
      <c r="G275" s="59" t="s">
        <v>22</v>
      </c>
      <c r="H275" s="60">
        <v>1998</v>
      </c>
      <c r="I275" s="61">
        <v>2</v>
      </c>
      <c r="J275" s="61">
        <v>16</v>
      </c>
      <c r="K275" s="61">
        <v>43</v>
      </c>
      <c r="L275" s="61">
        <v>2</v>
      </c>
      <c r="M275" s="43" t="s">
        <v>30</v>
      </c>
      <c r="N275" s="59" t="s">
        <v>28</v>
      </c>
      <c r="O275" s="43" t="s">
        <v>30</v>
      </c>
      <c r="P275" s="43" t="s">
        <v>28</v>
      </c>
      <c r="Q275" s="43" t="s">
        <v>642</v>
      </c>
      <c r="R275" s="59"/>
      <c r="S275" s="43" t="s">
        <v>647</v>
      </c>
      <c r="T275" s="43" t="s">
        <v>618</v>
      </c>
      <c r="U275" s="108" t="s">
        <v>960</v>
      </c>
      <c r="V275" s="108" t="s">
        <v>943</v>
      </c>
      <c r="W275" s="108" t="s">
        <v>948</v>
      </c>
      <c r="X275" s="108" t="s">
        <v>916</v>
      </c>
      <c r="Y275" s="108" t="s">
        <v>916</v>
      </c>
      <c r="Z275" s="44">
        <f t="shared" si="6"/>
        <v>924.2</v>
      </c>
      <c r="AA275" s="94">
        <v>924.2</v>
      </c>
      <c r="AB275" s="62"/>
      <c r="AC275" s="94"/>
      <c r="AD275" s="94">
        <f t="shared" si="8"/>
        <v>0</v>
      </c>
      <c r="AE275" s="94" t="s">
        <v>916</v>
      </c>
      <c r="AF275" s="94">
        <v>2912</v>
      </c>
      <c r="AG275" s="59"/>
      <c r="AH275" s="59"/>
      <c r="AI275" s="43" t="s">
        <v>11</v>
      </c>
      <c r="AJ275" s="59"/>
      <c r="AK275" s="59" t="s">
        <v>20</v>
      </c>
      <c r="AL275" s="59" t="s">
        <v>20</v>
      </c>
      <c r="AM275" s="59" t="s">
        <v>20</v>
      </c>
      <c r="AN275" s="59" t="s">
        <v>558</v>
      </c>
      <c r="AO275" s="59" t="s">
        <v>558</v>
      </c>
      <c r="AP275" s="94"/>
      <c r="AQ275" s="94"/>
      <c r="AR275" s="94">
        <v>6.38</v>
      </c>
      <c r="AS275" s="94">
        <v>28</v>
      </c>
      <c r="AT275" s="94"/>
      <c r="AU275" s="94"/>
      <c r="AV275" s="94"/>
      <c r="AW275" s="94">
        <v>529.7</v>
      </c>
      <c r="AX275" s="94"/>
      <c r="AY275" s="94"/>
      <c r="AZ275" s="126" t="s">
        <v>936</v>
      </c>
      <c r="BA275" s="127"/>
    </row>
    <row r="276" spans="1:53" ht="45">
      <c r="A276" s="57">
        <v>173</v>
      </c>
      <c r="B276" s="59" t="s">
        <v>55</v>
      </c>
      <c r="C276" s="94" t="s">
        <v>812</v>
      </c>
      <c r="D276" s="94" t="s">
        <v>833</v>
      </c>
      <c r="E276" s="94" t="s">
        <v>916</v>
      </c>
      <c r="F276" s="94" t="s">
        <v>916</v>
      </c>
      <c r="G276" s="59" t="s">
        <v>22</v>
      </c>
      <c r="H276" s="60">
        <v>2001</v>
      </c>
      <c r="I276" s="61">
        <v>1</v>
      </c>
      <c r="J276" s="61">
        <v>24</v>
      </c>
      <c r="K276" s="61">
        <v>45</v>
      </c>
      <c r="L276" s="61">
        <v>2</v>
      </c>
      <c r="M276" s="43" t="s">
        <v>30</v>
      </c>
      <c r="N276" s="59" t="s">
        <v>28</v>
      </c>
      <c r="O276" s="43" t="s">
        <v>30</v>
      </c>
      <c r="P276" s="43" t="s">
        <v>28</v>
      </c>
      <c r="Q276" s="43" t="s">
        <v>642</v>
      </c>
      <c r="R276" s="59"/>
      <c r="S276" s="43" t="s">
        <v>647</v>
      </c>
      <c r="T276" s="43" t="s">
        <v>618</v>
      </c>
      <c r="U276" s="108" t="s">
        <v>960</v>
      </c>
      <c r="V276" s="108" t="s">
        <v>943</v>
      </c>
      <c r="W276" s="108" t="s">
        <v>948</v>
      </c>
      <c r="X276" s="108" t="s">
        <v>916</v>
      </c>
      <c r="Y276" s="108" t="s">
        <v>916</v>
      </c>
      <c r="Z276" s="44">
        <f t="shared" si="6"/>
        <v>1161.8</v>
      </c>
      <c r="AA276" s="94">
        <v>1161.8</v>
      </c>
      <c r="AB276" s="62"/>
      <c r="AC276" s="94"/>
      <c r="AD276" s="94">
        <f t="shared" si="8"/>
        <v>0</v>
      </c>
      <c r="AE276" s="94" t="s">
        <v>916</v>
      </c>
      <c r="AF276" s="94">
        <v>2166</v>
      </c>
      <c r="AG276" s="59"/>
      <c r="AH276" s="59"/>
      <c r="AI276" s="43" t="s">
        <v>11</v>
      </c>
      <c r="AJ276" s="59"/>
      <c r="AK276" s="59" t="s">
        <v>20</v>
      </c>
      <c r="AL276" s="59" t="s">
        <v>20</v>
      </c>
      <c r="AM276" s="59" t="s">
        <v>20</v>
      </c>
      <c r="AN276" s="59" t="s">
        <v>558</v>
      </c>
      <c r="AO276" s="59" t="s">
        <v>558</v>
      </c>
      <c r="AP276" s="94"/>
      <c r="AQ276" s="94"/>
      <c r="AR276" s="94">
        <v>6.38</v>
      </c>
      <c r="AS276" s="94">
        <v>44</v>
      </c>
      <c r="AT276" s="94"/>
      <c r="AU276" s="94"/>
      <c r="AV276" s="94"/>
      <c r="AW276" s="94">
        <v>13.13</v>
      </c>
      <c r="AX276" s="94"/>
      <c r="AY276" s="94"/>
      <c r="AZ276" s="126" t="s">
        <v>936</v>
      </c>
      <c r="BA276" s="127"/>
    </row>
    <row r="277" spans="1:53" ht="30.75" customHeight="1">
      <c r="A277" s="48">
        <v>174</v>
      </c>
      <c r="B277" s="59" t="s">
        <v>55</v>
      </c>
      <c r="C277" s="94" t="s">
        <v>812</v>
      </c>
      <c r="D277" s="94" t="s">
        <v>834</v>
      </c>
      <c r="E277" s="94" t="s">
        <v>916</v>
      </c>
      <c r="F277" s="94" t="s">
        <v>916</v>
      </c>
      <c r="G277" s="59" t="s">
        <v>22</v>
      </c>
      <c r="H277" s="60">
        <v>1969</v>
      </c>
      <c r="I277" s="61">
        <v>1</v>
      </c>
      <c r="J277" s="61">
        <v>4</v>
      </c>
      <c r="K277" s="61">
        <v>13</v>
      </c>
      <c r="L277" s="61">
        <v>2</v>
      </c>
      <c r="M277" s="43" t="s">
        <v>30</v>
      </c>
      <c r="N277" s="59" t="s">
        <v>28</v>
      </c>
      <c r="O277" s="43"/>
      <c r="P277" s="43"/>
      <c r="Q277" s="43" t="s">
        <v>642</v>
      </c>
      <c r="R277" s="59"/>
      <c r="S277" s="43" t="s">
        <v>649</v>
      </c>
      <c r="T277" s="43" t="s">
        <v>618</v>
      </c>
      <c r="U277" s="108" t="s">
        <v>947</v>
      </c>
      <c r="V277" s="108" t="s">
        <v>950</v>
      </c>
      <c r="W277" s="108" t="s">
        <v>939</v>
      </c>
      <c r="X277" s="108" t="s">
        <v>916</v>
      </c>
      <c r="Y277" s="108" t="s">
        <v>916</v>
      </c>
      <c r="Z277" s="44">
        <f t="shared" si="6"/>
        <v>212.3</v>
      </c>
      <c r="AA277" s="94">
        <v>212.3</v>
      </c>
      <c r="AB277" s="62"/>
      <c r="AC277" s="94"/>
      <c r="AD277" s="94">
        <f t="shared" si="8"/>
        <v>0</v>
      </c>
      <c r="AE277" s="94" t="s">
        <v>916</v>
      </c>
      <c r="AF277" s="94">
        <v>1889</v>
      </c>
      <c r="AG277" s="59"/>
      <c r="AH277" s="59"/>
      <c r="AI277" s="59"/>
      <c r="AJ277" s="59"/>
      <c r="AK277" s="59" t="s">
        <v>20</v>
      </c>
      <c r="AL277" s="59"/>
      <c r="AM277" s="59"/>
      <c r="AN277" s="59" t="s">
        <v>558</v>
      </c>
      <c r="AO277" s="43" t="s">
        <v>542</v>
      </c>
      <c r="AP277" s="94"/>
      <c r="AQ277" s="94"/>
      <c r="AR277" s="94">
        <v>1.37</v>
      </c>
      <c r="AS277" s="94">
        <v>2</v>
      </c>
      <c r="AT277" s="94"/>
      <c r="AU277" s="94"/>
      <c r="AV277" s="94"/>
      <c r="AW277" s="94">
        <v>279.77</v>
      </c>
      <c r="AX277" s="94"/>
      <c r="AY277" s="94"/>
      <c r="AZ277" s="126" t="s">
        <v>936</v>
      </c>
      <c r="BA277" s="127"/>
    </row>
    <row r="278" spans="1:53" ht="45">
      <c r="A278" s="57">
        <v>175</v>
      </c>
      <c r="B278" s="59" t="s">
        <v>55</v>
      </c>
      <c r="C278" s="94" t="s">
        <v>812</v>
      </c>
      <c r="D278" s="94" t="s">
        <v>835</v>
      </c>
      <c r="E278" s="94" t="s">
        <v>916</v>
      </c>
      <c r="F278" s="94" t="s">
        <v>916</v>
      </c>
      <c r="G278" s="59" t="s">
        <v>22</v>
      </c>
      <c r="H278" s="60">
        <v>1969</v>
      </c>
      <c r="I278" s="61">
        <v>1</v>
      </c>
      <c r="J278" s="61">
        <v>4</v>
      </c>
      <c r="K278" s="61">
        <v>9</v>
      </c>
      <c r="L278" s="61">
        <v>2</v>
      </c>
      <c r="M278" s="43" t="s">
        <v>30</v>
      </c>
      <c r="N278" s="59" t="s">
        <v>28</v>
      </c>
      <c r="O278" s="43"/>
      <c r="P278" s="43"/>
      <c r="Q278" s="43" t="s">
        <v>642</v>
      </c>
      <c r="R278" s="59"/>
      <c r="S278" s="43" t="s">
        <v>649</v>
      </c>
      <c r="T278" s="43" t="s">
        <v>618</v>
      </c>
      <c r="U278" s="108" t="s">
        <v>947</v>
      </c>
      <c r="V278" s="108" t="s">
        <v>950</v>
      </c>
      <c r="W278" s="108" t="s">
        <v>939</v>
      </c>
      <c r="X278" s="108" t="s">
        <v>916</v>
      </c>
      <c r="Y278" s="108" t="s">
        <v>916</v>
      </c>
      <c r="Z278" s="44">
        <f t="shared" si="6"/>
        <v>139.4</v>
      </c>
      <c r="AA278" s="94">
        <v>139.4</v>
      </c>
      <c r="AB278" s="62"/>
      <c r="AC278" s="94"/>
      <c r="AD278" s="94">
        <f t="shared" si="8"/>
        <v>0</v>
      </c>
      <c r="AE278" s="94" t="s">
        <v>916</v>
      </c>
      <c r="AF278" s="94">
        <v>1881</v>
      </c>
      <c r="AG278" s="59"/>
      <c r="AH278" s="59"/>
      <c r="AI278" s="59"/>
      <c r="AJ278" s="59"/>
      <c r="AK278" s="59" t="s">
        <v>20</v>
      </c>
      <c r="AL278" s="59"/>
      <c r="AM278" s="59"/>
      <c r="AN278" s="59" t="s">
        <v>558</v>
      </c>
      <c r="AO278" s="43" t="s">
        <v>542</v>
      </c>
      <c r="AP278" s="94"/>
      <c r="AQ278" s="94"/>
      <c r="AR278" s="94">
        <v>1.37</v>
      </c>
      <c r="AS278" s="94">
        <v>6</v>
      </c>
      <c r="AT278" s="94"/>
      <c r="AU278" s="94"/>
      <c r="AV278" s="94"/>
      <c r="AW278" s="94">
        <v>26</v>
      </c>
      <c r="AX278" s="94"/>
      <c r="AY278" s="94"/>
      <c r="AZ278" s="126" t="s">
        <v>936</v>
      </c>
      <c r="BA278" s="127"/>
    </row>
    <row r="279" spans="1:53" ht="60">
      <c r="A279" s="48">
        <v>176</v>
      </c>
      <c r="B279" s="59" t="s">
        <v>55</v>
      </c>
      <c r="C279" s="94" t="s">
        <v>812</v>
      </c>
      <c r="D279" s="94" t="s">
        <v>836</v>
      </c>
      <c r="E279" s="94" t="s">
        <v>916</v>
      </c>
      <c r="F279" s="94" t="s">
        <v>916</v>
      </c>
      <c r="G279" s="59" t="s">
        <v>22</v>
      </c>
      <c r="H279" s="60">
        <v>1975</v>
      </c>
      <c r="I279" s="61">
        <v>2</v>
      </c>
      <c r="J279" s="61">
        <v>16</v>
      </c>
      <c r="K279" s="61">
        <v>30</v>
      </c>
      <c r="L279" s="61">
        <v>2</v>
      </c>
      <c r="M279" s="43" t="s">
        <v>30</v>
      </c>
      <c r="N279" s="59" t="s">
        <v>28</v>
      </c>
      <c r="O279" s="43" t="s">
        <v>30</v>
      </c>
      <c r="P279" s="43" t="s">
        <v>28</v>
      </c>
      <c r="Q279" s="43" t="s">
        <v>642</v>
      </c>
      <c r="R279" s="59"/>
      <c r="S279" s="43" t="s">
        <v>647</v>
      </c>
      <c r="T279" s="43" t="s">
        <v>620</v>
      </c>
      <c r="U279" s="108" t="s">
        <v>960</v>
      </c>
      <c r="V279" s="108" t="s">
        <v>943</v>
      </c>
      <c r="W279" s="108" t="s">
        <v>948</v>
      </c>
      <c r="X279" s="108" t="s">
        <v>916</v>
      </c>
      <c r="Y279" s="108" t="s">
        <v>916</v>
      </c>
      <c r="Z279" s="44">
        <f t="shared" si="6"/>
        <v>866.4</v>
      </c>
      <c r="AA279" s="94">
        <v>781.1</v>
      </c>
      <c r="AB279" s="62"/>
      <c r="AC279" s="94">
        <v>85.3</v>
      </c>
      <c r="AD279" s="94">
        <f t="shared" si="8"/>
        <v>85.3</v>
      </c>
      <c r="AE279" s="94" t="s">
        <v>916</v>
      </c>
      <c r="AF279" s="94">
        <v>567</v>
      </c>
      <c r="AG279" s="59"/>
      <c r="AH279" s="59"/>
      <c r="AI279" s="43" t="s">
        <v>11</v>
      </c>
      <c r="AJ279" s="59"/>
      <c r="AK279" s="59" t="s">
        <v>20</v>
      </c>
      <c r="AL279" s="59" t="s">
        <v>20</v>
      </c>
      <c r="AM279" s="59" t="s">
        <v>20</v>
      </c>
      <c r="AN279" s="59" t="s">
        <v>558</v>
      </c>
      <c r="AO279" s="59" t="s">
        <v>558</v>
      </c>
      <c r="AP279" s="94"/>
      <c r="AQ279" s="94"/>
      <c r="AR279" s="94">
        <v>6.38</v>
      </c>
      <c r="AS279" s="94">
        <v>14</v>
      </c>
      <c r="AT279" s="94"/>
      <c r="AU279" s="94"/>
      <c r="AV279" s="94"/>
      <c r="AW279" s="94">
        <v>389.85</v>
      </c>
      <c r="AX279" s="94"/>
      <c r="AY279" s="94"/>
      <c r="AZ279" s="126" t="s">
        <v>936</v>
      </c>
      <c r="BA279" s="127"/>
    </row>
    <row r="280" spans="1:53" ht="60">
      <c r="A280" s="57">
        <v>177</v>
      </c>
      <c r="B280" s="59" t="s">
        <v>55</v>
      </c>
      <c r="C280" s="94" t="s">
        <v>812</v>
      </c>
      <c r="D280" s="94" t="s">
        <v>837</v>
      </c>
      <c r="E280" s="94" t="s">
        <v>916</v>
      </c>
      <c r="F280" s="94" t="s">
        <v>916</v>
      </c>
      <c r="G280" s="59" t="s">
        <v>22</v>
      </c>
      <c r="H280" s="60">
        <v>1977</v>
      </c>
      <c r="I280" s="61">
        <v>2</v>
      </c>
      <c r="J280" s="61">
        <v>16</v>
      </c>
      <c r="K280" s="61">
        <v>41</v>
      </c>
      <c r="L280" s="61">
        <v>2</v>
      </c>
      <c r="M280" s="43" t="s">
        <v>30</v>
      </c>
      <c r="N280" s="59" t="s">
        <v>28</v>
      </c>
      <c r="O280" s="43" t="s">
        <v>30</v>
      </c>
      <c r="P280" s="43" t="s">
        <v>28</v>
      </c>
      <c r="Q280" s="43" t="s">
        <v>642</v>
      </c>
      <c r="R280" s="59"/>
      <c r="S280" s="43" t="s">
        <v>647</v>
      </c>
      <c r="T280" s="43" t="s">
        <v>620</v>
      </c>
      <c r="U280" s="108" t="s">
        <v>960</v>
      </c>
      <c r="V280" s="108" t="s">
        <v>943</v>
      </c>
      <c r="W280" s="108" t="s">
        <v>948</v>
      </c>
      <c r="X280" s="108" t="s">
        <v>916</v>
      </c>
      <c r="Y280" s="108" t="s">
        <v>916</v>
      </c>
      <c r="Z280" s="44">
        <f t="shared" si="6"/>
        <v>860.1</v>
      </c>
      <c r="AA280" s="94">
        <v>795.7</v>
      </c>
      <c r="AB280" s="62"/>
      <c r="AC280" s="94">
        <v>64.4</v>
      </c>
      <c r="AD280" s="94">
        <f t="shared" si="8"/>
        <v>64.4</v>
      </c>
      <c r="AE280" s="94" t="s">
        <v>916</v>
      </c>
      <c r="AF280" s="94">
        <v>584</v>
      </c>
      <c r="AG280" s="59"/>
      <c r="AH280" s="59"/>
      <c r="AI280" s="43" t="s">
        <v>11</v>
      </c>
      <c r="AJ280" s="59"/>
      <c r="AK280" s="59" t="s">
        <v>20</v>
      </c>
      <c r="AL280" s="59" t="s">
        <v>20</v>
      </c>
      <c r="AM280" s="59" t="s">
        <v>20</v>
      </c>
      <c r="AN280" s="59" t="s">
        <v>558</v>
      </c>
      <c r="AO280" s="59" t="s">
        <v>558</v>
      </c>
      <c r="AP280" s="94"/>
      <c r="AQ280" s="94"/>
      <c r="AR280" s="94">
        <v>6.38</v>
      </c>
      <c r="AS280" s="94">
        <v>33</v>
      </c>
      <c r="AT280" s="94"/>
      <c r="AU280" s="94"/>
      <c r="AV280" s="94"/>
      <c r="AW280" s="94">
        <v>177.46</v>
      </c>
      <c r="AX280" s="94"/>
      <c r="AY280" s="94"/>
      <c r="AZ280" s="126" t="s">
        <v>936</v>
      </c>
      <c r="BA280" s="127"/>
    </row>
    <row r="281" spans="1:53" ht="57" customHeight="1">
      <c r="A281" s="48">
        <v>178</v>
      </c>
      <c r="B281" s="59" t="s">
        <v>55</v>
      </c>
      <c r="C281" s="94" t="s">
        <v>812</v>
      </c>
      <c r="D281" s="94" t="s">
        <v>838</v>
      </c>
      <c r="E281" s="94" t="s">
        <v>916</v>
      </c>
      <c r="F281" s="94" t="s">
        <v>916</v>
      </c>
      <c r="G281" s="59" t="s">
        <v>22</v>
      </c>
      <c r="H281" s="60">
        <v>1978</v>
      </c>
      <c r="I281" s="61">
        <v>2</v>
      </c>
      <c r="J281" s="61">
        <v>16</v>
      </c>
      <c r="K281" s="61">
        <v>26</v>
      </c>
      <c r="L281" s="61">
        <v>2</v>
      </c>
      <c r="M281" s="43" t="s">
        <v>30</v>
      </c>
      <c r="N281" s="59" t="s">
        <v>28</v>
      </c>
      <c r="O281" s="43" t="s">
        <v>30</v>
      </c>
      <c r="P281" s="43" t="s">
        <v>28</v>
      </c>
      <c r="Q281" s="43" t="s">
        <v>642</v>
      </c>
      <c r="R281" s="59"/>
      <c r="S281" s="43" t="s">
        <v>647</v>
      </c>
      <c r="T281" s="43" t="s">
        <v>620</v>
      </c>
      <c r="U281" s="108" t="s">
        <v>960</v>
      </c>
      <c r="V281" s="108" t="s">
        <v>943</v>
      </c>
      <c r="W281" s="108" t="s">
        <v>948</v>
      </c>
      <c r="X281" s="108" t="s">
        <v>916</v>
      </c>
      <c r="Y281" s="108" t="s">
        <v>916</v>
      </c>
      <c r="Z281" s="44">
        <f t="shared" si="6"/>
        <v>874.4</v>
      </c>
      <c r="AA281" s="94">
        <v>810.5</v>
      </c>
      <c r="AB281" s="62"/>
      <c r="AC281" s="94">
        <v>63.9</v>
      </c>
      <c r="AD281" s="94">
        <f t="shared" si="8"/>
        <v>63.9</v>
      </c>
      <c r="AE281" s="94" t="s">
        <v>916</v>
      </c>
      <c r="AF281" s="94">
        <v>1760</v>
      </c>
      <c r="AG281" s="59"/>
      <c r="AH281" s="59"/>
      <c r="AI281" s="43" t="s">
        <v>11</v>
      </c>
      <c r="AJ281" s="59"/>
      <c r="AK281" s="59" t="s">
        <v>20</v>
      </c>
      <c r="AL281" s="59" t="s">
        <v>20</v>
      </c>
      <c r="AM281" s="59" t="s">
        <v>20</v>
      </c>
      <c r="AN281" s="59" t="s">
        <v>558</v>
      </c>
      <c r="AO281" s="59" t="s">
        <v>558</v>
      </c>
      <c r="AP281" s="94"/>
      <c r="AQ281" s="94"/>
      <c r="AR281" s="94">
        <v>6.38</v>
      </c>
      <c r="AS281" s="94">
        <v>12</v>
      </c>
      <c r="AT281" s="94"/>
      <c r="AU281" s="94"/>
      <c r="AV281" s="94"/>
      <c r="AW281" s="94">
        <v>463.96</v>
      </c>
      <c r="AX281" s="94"/>
      <c r="AY281" s="94"/>
      <c r="AZ281" s="126" t="s">
        <v>936</v>
      </c>
      <c r="BA281" s="127"/>
    </row>
    <row r="282" spans="1:53" ht="48" customHeight="1">
      <c r="A282" s="57">
        <v>179</v>
      </c>
      <c r="B282" s="59" t="s">
        <v>55</v>
      </c>
      <c r="C282" s="94" t="s">
        <v>812</v>
      </c>
      <c r="D282" s="94" t="s">
        <v>839</v>
      </c>
      <c r="E282" s="94" t="s">
        <v>916</v>
      </c>
      <c r="F282" s="94" t="s">
        <v>916</v>
      </c>
      <c r="G282" s="59" t="s">
        <v>22</v>
      </c>
      <c r="H282" s="60">
        <v>1950</v>
      </c>
      <c r="I282" s="61">
        <v>2</v>
      </c>
      <c r="J282" s="61">
        <v>16</v>
      </c>
      <c r="K282" s="61">
        <v>35</v>
      </c>
      <c r="L282" s="61">
        <v>1</v>
      </c>
      <c r="M282" s="59" t="s">
        <v>28</v>
      </c>
      <c r="N282" s="59" t="s">
        <v>28</v>
      </c>
      <c r="O282" s="43"/>
      <c r="P282" s="43" t="s">
        <v>28</v>
      </c>
      <c r="Q282" s="43" t="s">
        <v>643</v>
      </c>
      <c r="R282" s="59"/>
      <c r="S282" s="43" t="s">
        <v>649</v>
      </c>
      <c r="T282" s="43" t="s">
        <v>618</v>
      </c>
      <c r="U282" s="108" t="s">
        <v>937</v>
      </c>
      <c r="V282" s="108" t="s">
        <v>950</v>
      </c>
      <c r="W282" s="108" t="s">
        <v>939</v>
      </c>
      <c r="X282" s="108" t="s">
        <v>916</v>
      </c>
      <c r="Y282" s="108" t="s">
        <v>916</v>
      </c>
      <c r="Z282" s="44">
        <f t="shared" si="6"/>
        <v>756.1</v>
      </c>
      <c r="AA282" s="94">
        <v>679.9</v>
      </c>
      <c r="AB282" s="62"/>
      <c r="AC282" s="94">
        <v>76.2</v>
      </c>
      <c r="AD282" s="94">
        <f t="shared" si="8"/>
        <v>76.2</v>
      </c>
      <c r="AE282" s="94" t="s">
        <v>916</v>
      </c>
      <c r="AF282" s="94">
        <v>2231</v>
      </c>
      <c r="AG282" s="59" t="s">
        <v>558</v>
      </c>
      <c r="AH282" s="59"/>
      <c r="AI282" s="59"/>
      <c r="AJ282" s="59"/>
      <c r="AK282" s="59" t="s">
        <v>20</v>
      </c>
      <c r="AL282" s="59"/>
      <c r="AM282" s="59" t="s">
        <v>20</v>
      </c>
      <c r="AN282" s="59" t="s">
        <v>558</v>
      </c>
      <c r="AO282" s="59" t="s">
        <v>558</v>
      </c>
      <c r="AP282" s="94"/>
      <c r="AQ282" s="94"/>
      <c r="AR282" s="94">
        <v>2.89</v>
      </c>
      <c r="AS282" s="94">
        <v>19</v>
      </c>
      <c r="AT282" s="94">
        <v>0.2472</v>
      </c>
      <c r="AU282" s="94"/>
      <c r="AV282" s="94"/>
      <c r="AW282" s="94">
        <v>283.93</v>
      </c>
      <c r="AX282" s="94"/>
      <c r="AY282" s="94"/>
      <c r="AZ282" s="126" t="s">
        <v>936</v>
      </c>
      <c r="BA282" s="127"/>
    </row>
    <row r="283" spans="1:53" ht="48" customHeight="1">
      <c r="A283" s="48">
        <v>180</v>
      </c>
      <c r="B283" s="59" t="s">
        <v>55</v>
      </c>
      <c r="C283" s="94" t="s">
        <v>812</v>
      </c>
      <c r="D283" s="94" t="s">
        <v>840</v>
      </c>
      <c r="E283" s="94" t="s">
        <v>916</v>
      </c>
      <c r="F283" s="94" t="s">
        <v>916</v>
      </c>
      <c r="G283" s="59" t="s">
        <v>22</v>
      </c>
      <c r="H283" s="60">
        <v>1940</v>
      </c>
      <c r="I283" s="61">
        <v>2</v>
      </c>
      <c r="J283" s="61">
        <v>6</v>
      </c>
      <c r="K283" s="61">
        <v>10</v>
      </c>
      <c r="L283" s="61">
        <v>1</v>
      </c>
      <c r="M283" s="59" t="s">
        <v>28</v>
      </c>
      <c r="N283" s="59" t="s">
        <v>28</v>
      </c>
      <c r="O283" s="43"/>
      <c r="P283" s="43" t="s">
        <v>28</v>
      </c>
      <c r="Q283" s="43" t="s">
        <v>643</v>
      </c>
      <c r="R283" s="59"/>
      <c r="S283" s="43" t="s">
        <v>649</v>
      </c>
      <c r="T283" s="43" t="s">
        <v>618</v>
      </c>
      <c r="U283" s="108" t="s">
        <v>942</v>
      </c>
      <c r="V283" s="108" t="s">
        <v>950</v>
      </c>
      <c r="W283" s="108" t="s">
        <v>939</v>
      </c>
      <c r="X283" s="108" t="s">
        <v>916</v>
      </c>
      <c r="Y283" s="108" t="s">
        <v>916</v>
      </c>
      <c r="Z283" s="44">
        <f t="shared" si="6"/>
        <v>159.5</v>
      </c>
      <c r="AA283" s="94">
        <v>159.5</v>
      </c>
      <c r="AB283" s="62"/>
      <c r="AC283" s="94"/>
      <c r="AD283" s="94">
        <f t="shared" si="8"/>
        <v>0</v>
      </c>
      <c r="AE283" s="94" t="s">
        <v>916</v>
      </c>
      <c r="AF283" s="94">
        <v>915</v>
      </c>
      <c r="AG283" s="59" t="s">
        <v>558</v>
      </c>
      <c r="AH283" s="59"/>
      <c r="AI283" s="59"/>
      <c r="AJ283" s="59"/>
      <c r="AK283" s="59" t="s">
        <v>20</v>
      </c>
      <c r="AL283" s="59"/>
      <c r="AM283" s="59" t="s">
        <v>20</v>
      </c>
      <c r="AN283" s="59" t="s">
        <v>558</v>
      </c>
      <c r="AO283" s="59" t="s">
        <v>558</v>
      </c>
      <c r="AP283" s="94"/>
      <c r="AQ283" s="94"/>
      <c r="AR283" s="94">
        <v>2.89</v>
      </c>
      <c r="AS283" s="94">
        <v>2</v>
      </c>
      <c r="AT283" s="94">
        <v>0.2472</v>
      </c>
      <c r="AU283" s="94"/>
      <c r="AV283" s="94"/>
      <c r="AW283" s="94">
        <v>231.37</v>
      </c>
      <c r="AX283" s="94"/>
      <c r="AY283" s="94"/>
      <c r="AZ283" s="126" t="s">
        <v>936</v>
      </c>
      <c r="BA283" s="127"/>
    </row>
    <row r="284" spans="1:53" ht="46.5" customHeight="1">
      <c r="A284" s="57">
        <v>181</v>
      </c>
      <c r="B284" s="59" t="s">
        <v>55</v>
      </c>
      <c r="C284" s="94" t="s">
        <v>812</v>
      </c>
      <c r="D284" s="94" t="s">
        <v>841</v>
      </c>
      <c r="E284" s="94" t="s">
        <v>916</v>
      </c>
      <c r="F284" s="94" t="s">
        <v>916</v>
      </c>
      <c r="G284" s="59" t="s">
        <v>22</v>
      </c>
      <c r="H284" s="60">
        <v>2009</v>
      </c>
      <c r="I284" s="61">
        <v>5</v>
      </c>
      <c r="J284" s="61">
        <v>74</v>
      </c>
      <c r="K284" s="61">
        <v>119</v>
      </c>
      <c r="L284" s="61">
        <v>1</v>
      </c>
      <c r="M284" s="59" t="s">
        <v>28</v>
      </c>
      <c r="N284" s="59" t="s">
        <v>28</v>
      </c>
      <c r="O284" s="43" t="s">
        <v>30</v>
      </c>
      <c r="P284" s="43" t="s">
        <v>28</v>
      </c>
      <c r="Q284" s="43" t="s">
        <v>642</v>
      </c>
      <c r="R284" s="59"/>
      <c r="S284" s="43" t="s">
        <v>647</v>
      </c>
      <c r="T284" s="43" t="s">
        <v>618</v>
      </c>
      <c r="U284" s="108" t="s">
        <v>956</v>
      </c>
      <c r="V284" s="108" t="s">
        <v>943</v>
      </c>
      <c r="W284" s="108" t="s">
        <v>948</v>
      </c>
      <c r="X284" s="108" t="s">
        <v>916</v>
      </c>
      <c r="Y284" s="108" t="s">
        <v>916</v>
      </c>
      <c r="Z284" s="44">
        <f t="shared" si="6"/>
        <v>3375.9</v>
      </c>
      <c r="AA284" s="94">
        <v>2702.9</v>
      </c>
      <c r="AB284" s="62">
        <v>673</v>
      </c>
      <c r="AC284" s="94"/>
      <c r="AD284" s="94">
        <f t="shared" si="8"/>
        <v>0</v>
      </c>
      <c r="AE284" s="94" t="s">
        <v>916</v>
      </c>
      <c r="AF284" s="94">
        <v>3800</v>
      </c>
      <c r="AG284" s="59" t="s">
        <v>558</v>
      </c>
      <c r="AH284" s="59"/>
      <c r="AI284" s="43" t="s">
        <v>11</v>
      </c>
      <c r="AJ284" s="59"/>
      <c r="AK284" s="59" t="s">
        <v>20</v>
      </c>
      <c r="AL284" s="59" t="s">
        <v>20</v>
      </c>
      <c r="AM284" s="59" t="s">
        <v>20</v>
      </c>
      <c r="AN284" s="59" t="s">
        <v>558</v>
      </c>
      <c r="AO284" s="59" t="s">
        <v>558</v>
      </c>
      <c r="AP284" s="94"/>
      <c r="AQ284" s="94"/>
      <c r="AR284" s="94">
        <v>6.38</v>
      </c>
      <c r="AS284" s="94">
        <v>27</v>
      </c>
      <c r="AT284" s="94">
        <v>0.2472</v>
      </c>
      <c r="AU284" s="94"/>
      <c r="AV284" s="94"/>
      <c r="AW284" s="94">
        <v>6241.03</v>
      </c>
      <c r="AX284" s="94"/>
      <c r="AY284" s="94"/>
      <c r="AZ284" s="126" t="s">
        <v>936</v>
      </c>
      <c r="BA284" s="127"/>
    </row>
    <row r="285" spans="1:53" ht="57" customHeight="1">
      <c r="A285" s="48">
        <v>182</v>
      </c>
      <c r="B285" s="59" t="s">
        <v>55</v>
      </c>
      <c r="C285" s="94" t="s">
        <v>812</v>
      </c>
      <c r="D285" s="94" t="s">
        <v>842</v>
      </c>
      <c r="E285" s="94" t="s">
        <v>916</v>
      </c>
      <c r="F285" s="94" t="s">
        <v>916</v>
      </c>
      <c r="G285" s="59" t="s">
        <v>22</v>
      </c>
      <c r="H285" s="60">
        <v>1927</v>
      </c>
      <c r="I285" s="61">
        <v>5</v>
      </c>
      <c r="J285" s="61">
        <v>70</v>
      </c>
      <c r="K285" s="61">
        <v>157</v>
      </c>
      <c r="L285" s="61">
        <v>1</v>
      </c>
      <c r="M285" s="59" t="s">
        <v>28</v>
      </c>
      <c r="N285" s="59" t="s">
        <v>28</v>
      </c>
      <c r="O285" s="43" t="s">
        <v>30</v>
      </c>
      <c r="P285" s="43" t="s">
        <v>28</v>
      </c>
      <c r="Q285" s="43" t="s">
        <v>642</v>
      </c>
      <c r="R285" s="59"/>
      <c r="S285" s="43" t="s">
        <v>647</v>
      </c>
      <c r="T285" s="43" t="s">
        <v>620</v>
      </c>
      <c r="U285" s="108" t="s">
        <v>964</v>
      </c>
      <c r="V285" s="108" t="s">
        <v>943</v>
      </c>
      <c r="W285" s="108" t="s">
        <v>948</v>
      </c>
      <c r="X285" s="108" t="s">
        <v>916</v>
      </c>
      <c r="Y285" s="108" t="s">
        <v>916</v>
      </c>
      <c r="Z285" s="44">
        <f t="shared" si="6"/>
        <v>3642.5</v>
      </c>
      <c r="AA285" s="94">
        <v>3370.2</v>
      </c>
      <c r="AB285" s="62"/>
      <c r="AC285" s="94">
        <v>272.3</v>
      </c>
      <c r="AD285" s="94">
        <f t="shared" si="8"/>
        <v>272.3</v>
      </c>
      <c r="AE285" s="94">
        <v>674</v>
      </c>
      <c r="AF285" s="94">
        <v>3597</v>
      </c>
      <c r="AG285" s="59" t="s">
        <v>558</v>
      </c>
      <c r="AH285" s="59"/>
      <c r="AI285" s="43" t="s">
        <v>11</v>
      </c>
      <c r="AJ285" s="59"/>
      <c r="AK285" s="59" t="s">
        <v>20</v>
      </c>
      <c r="AL285" s="59" t="s">
        <v>20</v>
      </c>
      <c r="AM285" s="59" t="s">
        <v>20</v>
      </c>
      <c r="AN285" s="59" t="s">
        <v>558</v>
      </c>
      <c r="AO285" s="59" t="s">
        <v>558</v>
      </c>
      <c r="AP285" s="94"/>
      <c r="AQ285" s="94"/>
      <c r="AR285" s="94">
        <v>6.38</v>
      </c>
      <c r="AS285" s="94">
        <v>63</v>
      </c>
      <c r="AT285" s="94">
        <v>0.2472</v>
      </c>
      <c r="AU285" s="94">
        <v>459.512</v>
      </c>
      <c r="AV285" s="94"/>
      <c r="AW285" s="94">
        <v>3159.55</v>
      </c>
      <c r="AX285" s="94"/>
      <c r="AY285" s="94"/>
      <c r="AZ285" s="126" t="s">
        <v>936</v>
      </c>
      <c r="BA285" s="127"/>
    </row>
    <row r="286" spans="1:53" ht="30" customHeight="1">
      <c r="A286" s="57">
        <v>183</v>
      </c>
      <c r="B286" s="59" t="s">
        <v>55</v>
      </c>
      <c r="C286" s="94" t="s">
        <v>812</v>
      </c>
      <c r="D286" s="94" t="s">
        <v>843</v>
      </c>
      <c r="E286" s="94" t="s">
        <v>916</v>
      </c>
      <c r="F286" s="94" t="s">
        <v>916</v>
      </c>
      <c r="G286" s="59" t="s">
        <v>22</v>
      </c>
      <c r="H286" s="60">
        <v>1958</v>
      </c>
      <c r="I286" s="61">
        <v>2</v>
      </c>
      <c r="J286" s="61">
        <v>18</v>
      </c>
      <c r="K286" s="61">
        <v>40</v>
      </c>
      <c r="L286" s="61">
        <v>1</v>
      </c>
      <c r="M286" s="59" t="s">
        <v>28</v>
      </c>
      <c r="N286" s="59" t="s">
        <v>28</v>
      </c>
      <c r="O286" s="43" t="s">
        <v>30</v>
      </c>
      <c r="P286" s="43" t="s">
        <v>28</v>
      </c>
      <c r="Q286" s="43" t="s">
        <v>642</v>
      </c>
      <c r="R286" s="59"/>
      <c r="S286" s="43" t="s">
        <v>647</v>
      </c>
      <c r="T286" s="43" t="s">
        <v>618</v>
      </c>
      <c r="U286" s="108" t="s">
        <v>942</v>
      </c>
      <c r="V286" s="108" t="s">
        <v>950</v>
      </c>
      <c r="W286" s="108" t="s">
        <v>939</v>
      </c>
      <c r="X286" s="108" t="s">
        <v>916</v>
      </c>
      <c r="Y286" s="108" t="s">
        <v>916</v>
      </c>
      <c r="Z286" s="44">
        <f t="shared" si="6"/>
        <v>1059.06</v>
      </c>
      <c r="AA286" s="94">
        <v>964.56</v>
      </c>
      <c r="AB286" s="62"/>
      <c r="AC286" s="94">
        <v>94.5</v>
      </c>
      <c r="AD286" s="94">
        <f t="shared" si="8"/>
        <v>94.5</v>
      </c>
      <c r="AE286" s="94">
        <v>482.3</v>
      </c>
      <c r="AF286" s="94">
        <v>2107</v>
      </c>
      <c r="AG286" s="59" t="s">
        <v>558</v>
      </c>
      <c r="AH286" s="59"/>
      <c r="AI286" s="43" t="s">
        <v>11</v>
      </c>
      <c r="AJ286" s="59"/>
      <c r="AK286" s="59" t="s">
        <v>20</v>
      </c>
      <c r="AL286" s="59" t="s">
        <v>20</v>
      </c>
      <c r="AM286" s="59" t="s">
        <v>20</v>
      </c>
      <c r="AN286" s="59" t="s">
        <v>558</v>
      </c>
      <c r="AO286" s="59" t="s">
        <v>558</v>
      </c>
      <c r="AP286" s="94"/>
      <c r="AQ286" s="94"/>
      <c r="AR286" s="94">
        <v>6.38</v>
      </c>
      <c r="AS286" s="94">
        <v>35</v>
      </c>
      <c r="AT286" s="94">
        <v>0.2472</v>
      </c>
      <c r="AU286" s="94"/>
      <c r="AV286" s="94"/>
      <c r="AW286" s="94">
        <v>271.86</v>
      </c>
      <c r="AX286" s="94"/>
      <c r="AY286" s="94"/>
      <c r="AZ286" s="126" t="s">
        <v>936</v>
      </c>
      <c r="BA286" s="127"/>
    </row>
    <row r="287" spans="1:53" ht="47.25" customHeight="1">
      <c r="A287" s="48">
        <v>184</v>
      </c>
      <c r="B287" s="59" t="s">
        <v>55</v>
      </c>
      <c r="C287" s="94" t="s">
        <v>812</v>
      </c>
      <c r="D287" s="94" t="s">
        <v>844</v>
      </c>
      <c r="E287" s="94" t="s">
        <v>916</v>
      </c>
      <c r="F287" s="94" t="s">
        <v>916</v>
      </c>
      <c r="G287" s="59" t="s">
        <v>22</v>
      </c>
      <c r="H287" s="60">
        <v>1962</v>
      </c>
      <c r="I287" s="61">
        <v>1</v>
      </c>
      <c r="J287" s="61">
        <v>4</v>
      </c>
      <c r="K287" s="61">
        <v>5</v>
      </c>
      <c r="L287" s="61">
        <v>2</v>
      </c>
      <c r="M287" s="43" t="s">
        <v>30</v>
      </c>
      <c r="N287" s="59"/>
      <c r="O287" s="43"/>
      <c r="P287" s="43"/>
      <c r="Q287" s="43" t="s">
        <v>643</v>
      </c>
      <c r="R287" s="59"/>
      <c r="S287" s="43" t="s">
        <v>649</v>
      </c>
      <c r="T287" s="43" t="s">
        <v>619</v>
      </c>
      <c r="U287" s="108" t="s">
        <v>942</v>
      </c>
      <c r="V287" s="108" t="s">
        <v>950</v>
      </c>
      <c r="W287" s="108" t="s">
        <v>939</v>
      </c>
      <c r="X287" s="108" t="s">
        <v>916</v>
      </c>
      <c r="Y287" s="108" t="s">
        <v>916</v>
      </c>
      <c r="Z287" s="44">
        <f t="shared" si="6"/>
        <v>90</v>
      </c>
      <c r="AA287" s="94">
        <v>90</v>
      </c>
      <c r="AB287" s="62"/>
      <c r="AC287" s="94"/>
      <c r="AD287" s="94">
        <f t="shared" si="8"/>
        <v>0</v>
      </c>
      <c r="AE287" s="94" t="s">
        <v>916</v>
      </c>
      <c r="AF287" s="94">
        <v>1345</v>
      </c>
      <c r="AG287" s="59"/>
      <c r="AH287" s="59"/>
      <c r="AI287" s="59"/>
      <c r="AJ287" s="59"/>
      <c r="AK287" s="59"/>
      <c r="AL287" s="59"/>
      <c r="AM287" s="59"/>
      <c r="AN287" s="59"/>
      <c r="AO287" s="59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126" t="s">
        <v>936</v>
      </c>
      <c r="BA287" s="127"/>
    </row>
    <row r="288" spans="1:53" ht="30" customHeight="1">
      <c r="A288" s="57">
        <v>185</v>
      </c>
      <c r="B288" s="59" t="s">
        <v>55</v>
      </c>
      <c r="C288" s="94" t="s">
        <v>812</v>
      </c>
      <c r="D288" s="94" t="s">
        <v>845</v>
      </c>
      <c r="E288" s="94" t="s">
        <v>916</v>
      </c>
      <c r="F288" s="94" t="s">
        <v>916</v>
      </c>
      <c r="G288" s="59" t="s">
        <v>22</v>
      </c>
      <c r="H288" s="60">
        <v>2011</v>
      </c>
      <c r="I288" s="61">
        <v>3</v>
      </c>
      <c r="J288" s="61">
        <v>15</v>
      </c>
      <c r="K288" s="61">
        <v>55</v>
      </c>
      <c r="L288" s="61">
        <v>1</v>
      </c>
      <c r="M288" s="59" t="s">
        <v>28</v>
      </c>
      <c r="N288" s="59" t="s">
        <v>28</v>
      </c>
      <c r="O288" s="43" t="s">
        <v>30</v>
      </c>
      <c r="P288" s="43" t="s">
        <v>28</v>
      </c>
      <c r="Q288" s="43" t="s">
        <v>642</v>
      </c>
      <c r="R288" s="59"/>
      <c r="S288" s="43" t="s">
        <v>647</v>
      </c>
      <c r="T288" s="43" t="s">
        <v>618</v>
      </c>
      <c r="U288" s="108" t="s">
        <v>956</v>
      </c>
      <c r="V288" s="108" t="s">
        <v>943</v>
      </c>
      <c r="W288" s="108" t="s">
        <v>965</v>
      </c>
      <c r="X288" s="108" t="s">
        <v>916</v>
      </c>
      <c r="Y288" s="108" t="s">
        <v>916</v>
      </c>
      <c r="Z288" s="44">
        <f t="shared" si="6"/>
        <v>1478.7</v>
      </c>
      <c r="AA288" s="94">
        <v>1478.7</v>
      </c>
      <c r="AB288" s="62"/>
      <c r="AC288" s="94"/>
      <c r="AD288" s="57">
        <f t="shared" si="8"/>
        <v>0</v>
      </c>
      <c r="AE288" s="57" t="s">
        <v>916</v>
      </c>
      <c r="AF288" s="57">
        <v>957</v>
      </c>
      <c r="AG288" s="59" t="s">
        <v>558</v>
      </c>
      <c r="AH288" s="59"/>
      <c r="AI288" s="43" t="s">
        <v>12</v>
      </c>
      <c r="AJ288" s="59"/>
      <c r="AK288" s="59" t="s">
        <v>20</v>
      </c>
      <c r="AL288" s="59" t="s">
        <v>20</v>
      </c>
      <c r="AM288" s="59" t="s">
        <v>20</v>
      </c>
      <c r="AN288" s="59" t="s">
        <v>558</v>
      </c>
      <c r="AO288" s="59" t="s">
        <v>558</v>
      </c>
      <c r="AP288" s="94"/>
      <c r="AQ288" s="94"/>
      <c r="AR288" s="94">
        <v>6.38</v>
      </c>
      <c r="AS288" s="94">
        <v>12</v>
      </c>
      <c r="AT288" s="94">
        <v>0.2472</v>
      </c>
      <c r="AU288" s="94">
        <v>253.41</v>
      </c>
      <c r="AV288" s="94">
        <v>2747</v>
      </c>
      <c r="AW288" s="94">
        <v>1819.47</v>
      </c>
      <c r="AX288" s="94"/>
      <c r="AY288" s="94"/>
      <c r="AZ288" s="126" t="s">
        <v>936</v>
      </c>
      <c r="BA288" s="127"/>
    </row>
    <row r="289" spans="1:53" ht="30" customHeight="1">
      <c r="A289" s="48">
        <v>186</v>
      </c>
      <c r="B289" s="59" t="s">
        <v>55</v>
      </c>
      <c r="C289" s="94" t="s">
        <v>812</v>
      </c>
      <c r="D289" s="94" t="s">
        <v>908</v>
      </c>
      <c r="E289" s="94" t="s">
        <v>916</v>
      </c>
      <c r="F289" s="94" t="s">
        <v>916</v>
      </c>
      <c r="G289" s="59" t="s">
        <v>22</v>
      </c>
      <c r="H289" s="60">
        <v>1933</v>
      </c>
      <c r="I289" s="61">
        <v>2</v>
      </c>
      <c r="J289" s="61">
        <v>8</v>
      </c>
      <c r="K289" s="61">
        <v>50</v>
      </c>
      <c r="L289" s="61">
        <v>1</v>
      </c>
      <c r="M289" s="59" t="s">
        <v>28</v>
      </c>
      <c r="N289" s="59" t="s">
        <v>28</v>
      </c>
      <c r="O289" s="43"/>
      <c r="P289" s="43" t="s">
        <v>28</v>
      </c>
      <c r="Q289" s="43" t="s">
        <v>642</v>
      </c>
      <c r="R289" s="59"/>
      <c r="S289" s="43" t="s">
        <v>647</v>
      </c>
      <c r="T289" s="43" t="s">
        <v>618</v>
      </c>
      <c r="U289" s="108" t="s">
        <v>956</v>
      </c>
      <c r="V289" s="108" t="s">
        <v>943</v>
      </c>
      <c r="W289" s="108" t="s">
        <v>965</v>
      </c>
      <c r="X289" s="108" t="s">
        <v>916</v>
      </c>
      <c r="Y289" s="108" t="s">
        <v>916</v>
      </c>
      <c r="Z289" s="44">
        <f t="shared" si="6"/>
        <v>1872.3</v>
      </c>
      <c r="AA289" s="94">
        <v>1872.3</v>
      </c>
      <c r="AB289" s="62"/>
      <c r="AC289" s="94"/>
      <c r="AD289" s="57">
        <f t="shared" si="8"/>
        <v>0</v>
      </c>
      <c r="AE289" s="57" t="s">
        <v>916</v>
      </c>
      <c r="AF289" s="57"/>
      <c r="AG289" s="59" t="s">
        <v>558</v>
      </c>
      <c r="AH289" s="59"/>
      <c r="AI289" s="43" t="s">
        <v>12</v>
      </c>
      <c r="AJ289" s="59"/>
      <c r="AK289" s="59" t="s">
        <v>20</v>
      </c>
      <c r="AL289" s="59" t="s">
        <v>20</v>
      </c>
      <c r="AM289" s="59" t="s">
        <v>20</v>
      </c>
      <c r="AN289" s="59" t="s">
        <v>558</v>
      </c>
      <c r="AO289" s="59" t="s">
        <v>558</v>
      </c>
      <c r="AP289" s="94"/>
      <c r="AQ289" s="94"/>
      <c r="AR289" s="94">
        <v>6.38</v>
      </c>
      <c r="AS289" s="94">
        <v>10</v>
      </c>
      <c r="AT289" s="94">
        <v>0.2472</v>
      </c>
      <c r="AU289" s="94"/>
      <c r="AV289" s="94"/>
      <c r="AW289" s="94">
        <v>1037.18</v>
      </c>
      <c r="AX289" s="94"/>
      <c r="AY289" s="94"/>
      <c r="AZ289" s="126" t="s">
        <v>936</v>
      </c>
      <c r="BA289" s="127"/>
    </row>
    <row r="290" spans="1:53" ht="30" customHeight="1">
      <c r="A290" s="57">
        <v>187</v>
      </c>
      <c r="B290" s="59" t="s">
        <v>55</v>
      </c>
      <c r="C290" s="94" t="s">
        <v>812</v>
      </c>
      <c r="D290" s="94" t="s">
        <v>846</v>
      </c>
      <c r="E290" s="94" t="s">
        <v>916</v>
      </c>
      <c r="F290" s="94" t="s">
        <v>916</v>
      </c>
      <c r="G290" s="59" t="s">
        <v>22</v>
      </c>
      <c r="H290" s="60">
        <v>1975</v>
      </c>
      <c r="I290" s="61">
        <v>2</v>
      </c>
      <c r="J290" s="61">
        <v>16</v>
      </c>
      <c r="K290" s="61">
        <v>33</v>
      </c>
      <c r="L290" s="61">
        <v>1</v>
      </c>
      <c r="M290" s="59" t="s">
        <v>28</v>
      </c>
      <c r="N290" s="59" t="s">
        <v>28</v>
      </c>
      <c r="O290" s="43" t="s">
        <v>30</v>
      </c>
      <c r="P290" s="43" t="s">
        <v>28</v>
      </c>
      <c r="Q290" s="43" t="s">
        <v>642</v>
      </c>
      <c r="R290" s="59"/>
      <c r="S290" s="43" t="s">
        <v>647</v>
      </c>
      <c r="T290" s="43" t="s">
        <v>618</v>
      </c>
      <c r="U290" s="108" t="s">
        <v>956</v>
      </c>
      <c r="V290" s="108" t="s">
        <v>943</v>
      </c>
      <c r="W290" s="108" t="s">
        <v>948</v>
      </c>
      <c r="X290" s="108" t="s">
        <v>916</v>
      </c>
      <c r="Y290" s="108" t="s">
        <v>916</v>
      </c>
      <c r="Z290" s="44">
        <f t="shared" si="6"/>
        <v>854.1999999999999</v>
      </c>
      <c r="AA290" s="94">
        <v>789.3</v>
      </c>
      <c r="AB290" s="62"/>
      <c r="AC290" s="94">
        <v>64.9</v>
      </c>
      <c r="AD290" s="94">
        <f t="shared" si="8"/>
        <v>64.9</v>
      </c>
      <c r="AE290" s="94" t="s">
        <v>916</v>
      </c>
      <c r="AF290" s="94">
        <v>3549</v>
      </c>
      <c r="AG290" s="59"/>
      <c r="AH290" s="59"/>
      <c r="AI290" s="43" t="s">
        <v>11</v>
      </c>
      <c r="AJ290" s="59"/>
      <c r="AK290" s="59" t="s">
        <v>20</v>
      </c>
      <c r="AL290" s="59" t="s">
        <v>20</v>
      </c>
      <c r="AM290" s="59" t="s">
        <v>20</v>
      </c>
      <c r="AN290" s="59" t="s">
        <v>558</v>
      </c>
      <c r="AO290" s="59" t="s">
        <v>558</v>
      </c>
      <c r="AP290" s="94"/>
      <c r="AQ290" s="94"/>
      <c r="AR290" s="94">
        <v>6.38</v>
      </c>
      <c r="AS290" s="94">
        <v>17</v>
      </c>
      <c r="AT290" s="94"/>
      <c r="AU290" s="94"/>
      <c r="AV290" s="94"/>
      <c r="AW290" s="94">
        <v>320.8</v>
      </c>
      <c r="AX290" s="94"/>
      <c r="AY290" s="94"/>
      <c r="AZ290" s="126" t="s">
        <v>936</v>
      </c>
      <c r="BA290" s="127"/>
    </row>
    <row r="291" spans="1:53" ht="49.5" customHeight="1">
      <c r="A291" s="48">
        <v>188</v>
      </c>
      <c r="B291" s="59" t="s">
        <v>55</v>
      </c>
      <c r="C291" s="94" t="s">
        <v>812</v>
      </c>
      <c r="D291" s="94" t="s">
        <v>847</v>
      </c>
      <c r="E291" s="94" t="s">
        <v>916</v>
      </c>
      <c r="F291" s="94" t="s">
        <v>916</v>
      </c>
      <c r="G291" s="59" t="s">
        <v>22</v>
      </c>
      <c r="H291" s="60">
        <v>1956</v>
      </c>
      <c r="I291" s="61">
        <v>1</v>
      </c>
      <c r="J291" s="61">
        <v>4</v>
      </c>
      <c r="K291" s="61">
        <v>8</v>
      </c>
      <c r="L291" s="61">
        <v>3</v>
      </c>
      <c r="M291" s="59" t="s">
        <v>29</v>
      </c>
      <c r="N291" s="59"/>
      <c r="O291" s="43"/>
      <c r="P291" s="43"/>
      <c r="Q291" s="43" t="s">
        <v>643</v>
      </c>
      <c r="R291" s="59"/>
      <c r="S291" s="43" t="s">
        <v>649</v>
      </c>
      <c r="T291" s="43" t="s">
        <v>618</v>
      </c>
      <c r="U291" s="108" t="s">
        <v>947</v>
      </c>
      <c r="V291" s="108" t="s">
        <v>950</v>
      </c>
      <c r="W291" s="108" t="s">
        <v>939</v>
      </c>
      <c r="X291" s="108" t="s">
        <v>916</v>
      </c>
      <c r="Y291" s="108" t="s">
        <v>916</v>
      </c>
      <c r="Z291" s="44">
        <f t="shared" si="6"/>
        <v>121.3</v>
      </c>
      <c r="AA291" s="94">
        <v>121.3</v>
      </c>
      <c r="AB291" s="62"/>
      <c r="AC291" s="94"/>
      <c r="AD291" s="94">
        <f t="shared" si="8"/>
        <v>0</v>
      </c>
      <c r="AE291" s="94" t="s">
        <v>916</v>
      </c>
      <c r="AF291" s="94">
        <v>1559</v>
      </c>
      <c r="AG291" s="59"/>
      <c r="AH291" s="59"/>
      <c r="AI291" s="59"/>
      <c r="AJ291" s="59"/>
      <c r="AK291" s="59"/>
      <c r="AL291" s="59"/>
      <c r="AM291" s="59"/>
      <c r="AN291" s="59"/>
      <c r="AO291" s="59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126" t="s">
        <v>936</v>
      </c>
      <c r="BA291" s="127"/>
    </row>
    <row r="292" spans="1:53" ht="56.25" customHeight="1">
      <c r="A292" s="57">
        <v>189</v>
      </c>
      <c r="B292" s="59" t="s">
        <v>55</v>
      </c>
      <c r="C292" s="94" t="s">
        <v>812</v>
      </c>
      <c r="D292" s="94" t="s">
        <v>848</v>
      </c>
      <c r="E292" s="94" t="s">
        <v>916</v>
      </c>
      <c r="F292" s="94" t="s">
        <v>916</v>
      </c>
      <c r="G292" s="59" t="s">
        <v>22</v>
      </c>
      <c r="H292" s="60">
        <v>1969</v>
      </c>
      <c r="I292" s="61">
        <v>5</v>
      </c>
      <c r="J292" s="61">
        <v>70</v>
      </c>
      <c r="K292" s="61">
        <v>110</v>
      </c>
      <c r="L292" s="61">
        <v>1</v>
      </c>
      <c r="M292" s="59" t="s">
        <v>28</v>
      </c>
      <c r="N292" s="59" t="s">
        <v>28</v>
      </c>
      <c r="O292" s="43" t="s">
        <v>30</v>
      </c>
      <c r="P292" s="43" t="s">
        <v>28</v>
      </c>
      <c r="Q292" s="43" t="s">
        <v>642</v>
      </c>
      <c r="R292" s="59"/>
      <c r="S292" s="43" t="s">
        <v>647</v>
      </c>
      <c r="T292" s="43" t="s">
        <v>620</v>
      </c>
      <c r="U292" s="108" t="s">
        <v>947</v>
      </c>
      <c r="V292" s="108" t="s">
        <v>943</v>
      </c>
      <c r="W292" s="108" t="s">
        <v>948</v>
      </c>
      <c r="X292" s="108" t="s">
        <v>916</v>
      </c>
      <c r="Y292" s="108" t="s">
        <v>916</v>
      </c>
      <c r="Z292" s="44">
        <f t="shared" si="6"/>
        <v>2633.93</v>
      </c>
      <c r="AA292" s="94">
        <v>2633.93</v>
      </c>
      <c r="AB292" s="62"/>
      <c r="AC292" s="94"/>
      <c r="AD292" s="94">
        <v>191.9</v>
      </c>
      <c r="AE292" s="94" t="s">
        <v>916</v>
      </c>
      <c r="AF292" s="94">
        <v>3924</v>
      </c>
      <c r="AG292" s="59" t="s">
        <v>558</v>
      </c>
      <c r="AH292" s="59"/>
      <c r="AI292" s="43" t="s">
        <v>11</v>
      </c>
      <c r="AJ292" s="59"/>
      <c r="AK292" s="59" t="s">
        <v>20</v>
      </c>
      <c r="AL292" s="59" t="s">
        <v>20</v>
      </c>
      <c r="AM292" s="59" t="s">
        <v>20</v>
      </c>
      <c r="AN292" s="59" t="s">
        <v>558</v>
      </c>
      <c r="AO292" s="59" t="s">
        <v>558</v>
      </c>
      <c r="AP292" s="94"/>
      <c r="AQ292" s="94"/>
      <c r="AR292" s="94">
        <v>6.38</v>
      </c>
      <c r="AS292" s="94">
        <v>54</v>
      </c>
      <c r="AT292" s="94">
        <v>0.2472</v>
      </c>
      <c r="AU292" s="94">
        <v>440.477</v>
      </c>
      <c r="AV292" s="94">
        <v>9473</v>
      </c>
      <c r="AW292" s="94">
        <v>1517.41</v>
      </c>
      <c r="AX292" s="94"/>
      <c r="AY292" s="94"/>
      <c r="AZ292" s="126" t="s">
        <v>936</v>
      </c>
      <c r="BA292" s="127"/>
    </row>
    <row r="293" spans="1:53" ht="58.5" customHeight="1">
      <c r="A293" s="48">
        <v>190</v>
      </c>
      <c r="B293" s="59" t="s">
        <v>55</v>
      </c>
      <c r="C293" s="94" t="s">
        <v>812</v>
      </c>
      <c r="D293" s="94" t="s">
        <v>849</v>
      </c>
      <c r="E293" s="94" t="s">
        <v>916</v>
      </c>
      <c r="F293" s="94" t="s">
        <v>916</v>
      </c>
      <c r="G293" s="59" t="s">
        <v>22</v>
      </c>
      <c r="H293" s="60">
        <v>1973</v>
      </c>
      <c r="I293" s="61">
        <v>5</v>
      </c>
      <c r="J293" s="61">
        <v>70</v>
      </c>
      <c r="K293" s="61">
        <v>96</v>
      </c>
      <c r="L293" s="61">
        <v>1</v>
      </c>
      <c r="M293" s="59" t="s">
        <v>28</v>
      </c>
      <c r="N293" s="59" t="s">
        <v>28</v>
      </c>
      <c r="O293" s="43" t="s">
        <v>30</v>
      </c>
      <c r="P293" s="43" t="s">
        <v>28</v>
      </c>
      <c r="Q293" s="43" t="s">
        <v>642</v>
      </c>
      <c r="R293" s="59"/>
      <c r="S293" s="43" t="s">
        <v>647</v>
      </c>
      <c r="T293" s="43" t="s">
        <v>620</v>
      </c>
      <c r="U293" s="108" t="s">
        <v>947</v>
      </c>
      <c r="V293" s="108" t="s">
        <v>943</v>
      </c>
      <c r="W293" s="108" t="s">
        <v>948</v>
      </c>
      <c r="X293" s="108" t="s">
        <v>916</v>
      </c>
      <c r="Y293" s="108" t="s">
        <v>916</v>
      </c>
      <c r="Z293" s="44">
        <f t="shared" si="6"/>
        <v>2642.8</v>
      </c>
      <c r="AA293" s="94">
        <v>2642.8</v>
      </c>
      <c r="AB293" s="62"/>
      <c r="AC293" s="94"/>
      <c r="AD293" s="94">
        <v>274</v>
      </c>
      <c r="AE293" s="94" t="s">
        <v>916</v>
      </c>
      <c r="AF293" s="94">
        <v>3951</v>
      </c>
      <c r="AG293" s="59" t="s">
        <v>558</v>
      </c>
      <c r="AH293" s="59"/>
      <c r="AI293" s="43" t="s">
        <v>11</v>
      </c>
      <c r="AJ293" s="59"/>
      <c r="AK293" s="59" t="s">
        <v>20</v>
      </c>
      <c r="AL293" s="59" t="s">
        <v>20</v>
      </c>
      <c r="AM293" s="59" t="s">
        <v>20</v>
      </c>
      <c r="AN293" s="59" t="s">
        <v>558</v>
      </c>
      <c r="AO293" s="59" t="s">
        <v>558</v>
      </c>
      <c r="AP293" s="94"/>
      <c r="AQ293" s="94"/>
      <c r="AR293" s="94">
        <v>6.38</v>
      </c>
      <c r="AS293" s="94">
        <v>5</v>
      </c>
      <c r="AT293" s="94">
        <v>0.2472</v>
      </c>
      <c r="AU293" s="94">
        <v>421.1</v>
      </c>
      <c r="AV293" s="94">
        <v>7333</v>
      </c>
      <c r="AW293" s="94">
        <v>5169.94</v>
      </c>
      <c r="AX293" s="94"/>
      <c r="AY293" s="94"/>
      <c r="AZ293" s="126" t="s">
        <v>936</v>
      </c>
      <c r="BA293" s="127"/>
    </row>
    <row r="294" spans="1:53" ht="78.75" customHeight="1">
      <c r="A294" s="57">
        <v>191</v>
      </c>
      <c r="B294" s="59" t="s">
        <v>55</v>
      </c>
      <c r="C294" s="94" t="s">
        <v>812</v>
      </c>
      <c r="D294" s="94" t="s">
        <v>850</v>
      </c>
      <c r="E294" s="94" t="s">
        <v>916</v>
      </c>
      <c r="F294" s="94" t="s">
        <v>916</v>
      </c>
      <c r="G294" s="43" t="s">
        <v>24</v>
      </c>
      <c r="H294" s="60">
        <v>1977</v>
      </c>
      <c r="I294" s="61">
        <v>5</v>
      </c>
      <c r="J294" s="61">
        <v>127</v>
      </c>
      <c r="K294" s="61">
        <v>262</v>
      </c>
      <c r="L294" s="61">
        <v>1</v>
      </c>
      <c r="M294" s="59" t="s">
        <v>28</v>
      </c>
      <c r="N294" s="59" t="s">
        <v>28</v>
      </c>
      <c r="O294" s="43"/>
      <c r="P294" s="43" t="s">
        <v>28</v>
      </c>
      <c r="Q294" s="43" t="s">
        <v>643</v>
      </c>
      <c r="R294" s="59"/>
      <c r="S294" s="43" t="s">
        <v>647</v>
      </c>
      <c r="T294" s="43" t="s">
        <v>620</v>
      </c>
      <c r="U294" s="108" t="s">
        <v>956</v>
      </c>
      <c r="V294" s="108" t="s">
        <v>943</v>
      </c>
      <c r="W294" s="108" t="s">
        <v>948</v>
      </c>
      <c r="X294" s="108" t="s">
        <v>916</v>
      </c>
      <c r="Y294" s="108" t="s">
        <v>916</v>
      </c>
      <c r="Z294" s="44">
        <f t="shared" si="6"/>
        <v>4261.8</v>
      </c>
      <c r="AA294" s="94">
        <v>2513.8</v>
      </c>
      <c r="AB294" s="62">
        <v>81.2</v>
      </c>
      <c r="AC294" s="94">
        <v>1666.8</v>
      </c>
      <c r="AD294" s="94">
        <v>1666.8</v>
      </c>
      <c r="AE294" s="94" t="s">
        <v>916</v>
      </c>
      <c r="AF294" s="94">
        <v>3754</v>
      </c>
      <c r="AG294" s="59" t="s">
        <v>558</v>
      </c>
      <c r="AH294" s="59"/>
      <c r="AI294" s="59">
        <v>0.2472</v>
      </c>
      <c r="AJ294" s="59"/>
      <c r="AK294" s="59" t="s">
        <v>20</v>
      </c>
      <c r="AL294" s="59"/>
      <c r="AM294" s="59" t="s">
        <v>20</v>
      </c>
      <c r="AN294" s="59" t="s">
        <v>558</v>
      </c>
      <c r="AO294" s="59" t="s">
        <v>558</v>
      </c>
      <c r="AP294" s="94"/>
      <c r="AQ294" s="94"/>
      <c r="AR294" s="94">
        <v>2.89</v>
      </c>
      <c r="AS294" s="94">
        <v>261</v>
      </c>
      <c r="AT294" s="94">
        <v>0.2472</v>
      </c>
      <c r="AU294" s="94">
        <v>569.817</v>
      </c>
      <c r="AV294" s="94">
        <v>7585</v>
      </c>
      <c r="AW294" s="94">
        <v>97.22</v>
      </c>
      <c r="AX294" s="94"/>
      <c r="AY294" s="94"/>
      <c r="AZ294" s="126" t="s">
        <v>936</v>
      </c>
      <c r="BA294" s="127"/>
    </row>
    <row r="295" spans="1:53" ht="60">
      <c r="A295" s="88">
        <v>192</v>
      </c>
      <c r="B295" s="59" t="s">
        <v>55</v>
      </c>
      <c r="C295" s="94" t="s">
        <v>812</v>
      </c>
      <c r="D295" s="94" t="s">
        <v>851</v>
      </c>
      <c r="E295" s="94" t="s">
        <v>916</v>
      </c>
      <c r="F295" s="94" t="s">
        <v>916</v>
      </c>
      <c r="G295" s="59" t="s">
        <v>22</v>
      </c>
      <c r="H295" s="60">
        <v>1997</v>
      </c>
      <c r="I295" s="61">
        <v>5</v>
      </c>
      <c r="J295" s="61">
        <v>90</v>
      </c>
      <c r="K295" s="61">
        <v>164</v>
      </c>
      <c r="L295" s="61">
        <v>1</v>
      </c>
      <c r="M295" s="59" t="s">
        <v>28</v>
      </c>
      <c r="N295" s="59" t="s">
        <v>28</v>
      </c>
      <c r="O295" s="43" t="s">
        <v>30</v>
      </c>
      <c r="P295" s="43" t="s">
        <v>28</v>
      </c>
      <c r="Q295" s="43" t="s">
        <v>642</v>
      </c>
      <c r="R295" s="59"/>
      <c r="S295" s="43" t="s">
        <v>647</v>
      </c>
      <c r="T295" s="43" t="s">
        <v>620</v>
      </c>
      <c r="U295" s="108" t="s">
        <v>956</v>
      </c>
      <c r="V295" s="108" t="s">
        <v>943</v>
      </c>
      <c r="W295" s="108" t="s">
        <v>948</v>
      </c>
      <c r="X295" s="108" t="s">
        <v>916</v>
      </c>
      <c r="Y295" s="108" t="s">
        <v>916</v>
      </c>
      <c r="Z295" s="44">
        <f aca="true" t="shared" si="9" ref="Z295:Z350">SUM(AA295:AC295)</f>
        <v>4186.4</v>
      </c>
      <c r="AA295" s="94">
        <v>4186.4</v>
      </c>
      <c r="AB295" s="62"/>
      <c r="AC295" s="94"/>
      <c r="AD295" s="94">
        <v>297.1</v>
      </c>
      <c r="AE295" s="94">
        <v>837.3</v>
      </c>
      <c r="AF295" s="94">
        <v>4014</v>
      </c>
      <c r="AG295" s="59" t="s">
        <v>558</v>
      </c>
      <c r="AH295" s="59"/>
      <c r="AI295" s="43" t="s">
        <v>11</v>
      </c>
      <c r="AJ295" s="59"/>
      <c r="AK295" s="59" t="s">
        <v>20</v>
      </c>
      <c r="AL295" s="59" t="s">
        <v>20</v>
      </c>
      <c r="AM295" s="59" t="s">
        <v>20</v>
      </c>
      <c r="AN295" s="59" t="s">
        <v>558</v>
      </c>
      <c r="AO295" s="59" t="s">
        <v>558</v>
      </c>
      <c r="AP295" s="94"/>
      <c r="AQ295" s="94"/>
      <c r="AR295" s="94">
        <v>6.38</v>
      </c>
      <c r="AS295" s="94">
        <v>63</v>
      </c>
      <c r="AT295" s="94">
        <v>0.2472</v>
      </c>
      <c r="AU295" s="94">
        <v>646.955</v>
      </c>
      <c r="AV295" s="94">
        <v>14512</v>
      </c>
      <c r="AW295" s="94">
        <v>2925.69</v>
      </c>
      <c r="AX295" s="94"/>
      <c r="AY295" s="94"/>
      <c r="AZ295" s="126" t="s">
        <v>936</v>
      </c>
      <c r="BA295" s="127"/>
    </row>
    <row r="296" spans="2:53" s="63" customFormat="1" ht="15" customHeight="1">
      <c r="B296" s="64"/>
      <c r="C296" s="54" t="s">
        <v>912</v>
      </c>
      <c r="D296" s="54"/>
      <c r="E296" s="54"/>
      <c r="F296" s="54"/>
      <c r="G296" s="64"/>
      <c r="H296" s="83"/>
      <c r="I296" s="65"/>
      <c r="J296" s="65">
        <f>SUM(J64:J295)</f>
        <v>2732</v>
      </c>
      <c r="K296" s="65">
        <f>SUM(K64:K295)</f>
        <v>5694</v>
      </c>
      <c r="L296" s="65"/>
      <c r="M296" s="64"/>
      <c r="N296" s="64"/>
      <c r="O296" s="66"/>
      <c r="P296" s="66"/>
      <c r="Q296" s="66"/>
      <c r="R296" s="64"/>
      <c r="S296" s="66"/>
      <c r="T296" s="66"/>
      <c r="U296" s="109"/>
      <c r="V296" s="109"/>
      <c r="W296" s="109"/>
      <c r="X296" s="109"/>
      <c r="Y296" s="109"/>
      <c r="Z296" s="84">
        <f t="shared" si="9"/>
        <v>135363.28000000003</v>
      </c>
      <c r="AA296" s="54">
        <f>SUM(AA64:AA295)</f>
        <v>119854.11000000003</v>
      </c>
      <c r="AB296" s="85">
        <f>SUM(AB64:AB295)</f>
        <v>5080.07</v>
      </c>
      <c r="AC296" s="54">
        <f>SUM(AC64:AC295)</f>
        <v>10429.099999999997</v>
      </c>
      <c r="AD296" s="54">
        <f>SUM(AC296)</f>
        <v>10429.099999999997</v>
      </c>
      <c r="AE296" s="54">
        <f>SUM(AD296)</f>
        <v>10429.099999999997</v>
      </c>
      <c r="AF296" s="54"/>
      <c r="AG296" s="64"/>
      <c r="AH296" s="64"/>
      <c r="AI296" s="43"/>
      <c r="AJ296" s="59"/>
      <c r="AK296" s="59"/>
      <c r="AL296" s="59"/>
      <c r="AM296" s="59"/>
      <c r="AN296" s="64"/>
      <c r="AO296" s="64"/>
      <c r="AP296" s="54"/>
      <c r="AQ296" s="54"/>
      <c r="AR296" s="54"/>
      <c r="AS296" s="84">
        <f>SUM(AS64:AS295)</f>
        <v>3250</v>
      </c>
      <c r="AT296" s="54"/>
      <c r="AU296" s="84">
        <f>SUM(AU64:AU295)</f>
        <v>5450.228</v>
      </c>
      <c r="AV296" s="84">
        <f>SUM(AV64:AV295)</f>
        <v>93213</v>
      </c>
      <c r="AW296" s="84">
        <f>SUM(AW64:AW295)</f>
        <v>81486.29</v>
      </c>
      <c r="AX296" s="54"/>
      <c r="AY296" s="98">
        <f>SUM(AY64:AY295)</f>
        <v>1175.16</v>
      </c>
      <c r="AZ296" s="54"/>
      <c r="BA296" s="54"/>
    </row>
    <row r="297" spans="1:53" ht="59.25" customHeight="1">
      <c r="A297" s="90">
        <v>194</v>
      </c>
      <c r="B297" s="59" t="s">
        <v>56</v>
      </c>
      <c r="C297" s="94" t="s">
        <v>853</v>
      </c>
      <c r="D297" s="94" t="s">
        <v>806</v>
      </c>
      <c r="E297" s="94" t="s">
        <v>916</v>
      </c>
      <c r="F297" s="94" t="s">
        <v>916</v>
      </c>
      <c r="G297" s="59" t="s">
        <v>22</v>
      </c>
      <c r="H297" s="60">
        <v>1986</v>
      </c>
      <c r="I297" s="61">
        <v>3</v>
      </c>
      <c r="J297" s="61">
        <v>48</v>
      </c>
      <c r="K297" s="61">
        <v>102</v>
      </c>
      <c r="L297" s="61">
        <v>1</v>
      </c>
      <c r="M297" s="59" t="s">
        <v>28</v>
      </c>
      <c r="N297" s="59" t="s">
        <v>28</v>
      </c>
      <c r="O297" s="43" t="s">
        <v>30</v>
      </c>
      <c r="P297" s="43" t="s">
        <v>28</v>
      </c>
      <c r="Q297" s="43" t="s">
        <v>642</v>
      </c>
      <c r="R297" s="59"/>
      <c r="S297" s="43" t="s">
        <v>648</v>
      </c>
      <c r="T297" s="43" t="s">
        <v>620</v>
      </c>
      <c r="U297" s="108" t="s">
        <v>942</v>
      </c>
      <c r="V297" s="108" t="s">
        <v>966</v>
      </c>
      <c r="W297" s="108" t="s">
        <v>944</v>
      </c>
      <c r="X297" s="108" t="s">
        <v>916</v>
      </c>
      <c r="Y297" s="108" t="s">
        <v>916</v>
      </c>
      <c r="Z297" s="44">
        <f t="shared" si="9"/>
        <v>2274.81</v>
      </c>
      <c r="AA297" s="94">
        <v>2077.61</v>
      </c>
      <c r="AB297" s="62"/>
      <c r="AC297" s="94">
        <v>197.2</v>
      </c>
      <c r="AD297" s="94">
        <f>SUM(AC297)</f>
        <v>197.2</v>
      </c>
      <c r="AE297" s="94"/>
      <c r="AF297" s="94">
        <v>2190</v>
      </c>
      <c r="AG297" s="43" t="s">
        <v>633</v>
      </c>
      <c r="AH297" s="43" t="s">
        <v>633</v>
      </c>
      <c r="AI297" s="43" t="s">
        <v>12</v>
      </c>
      <c r="AJ297" s="59"/>
      <c r="AK297" s="59" t="s">
        <v>20</v>
      </c>
      <c r="AL297" s="59" t="s">
        <v>20</v>
      </c>
      <c r="AM297" s="59" t="s">
        <v>20</v>
      </c>
      <c r="AN297" s="43" t="s">
        <v>633</v>
      </c>
      <c r="AO297" s="43" t="s">
        <v>633</v>
      </c>
      <c r="AP297" s="94"/>
      <c r="AQ297" s="94"/>
      <c r="AR297" s="94">
        <v>7.6</v>
      </c>
      <c r="AS297" s="94">
        <v>11</v>
      </c>
      <c r="AT297" s="94">
        <v>0.2472</v>
      </c>
      <c r="AU297" s="94"/>
      <c r="AV297" s="94"/>
      <c r="AW297" s="94"/>
      <c r="AX297" s="94"/>
      <c r="AY297" s="93">
        <v>1487.32</v>
      </c>
      <c r="AZ297" s="126" t="s">
        <v>936</v>
      </c>
      <c r="BA297" s="127"/>
    </row>
    <row r="298" spans="1:53" ht="33" customHeight="1">
      <c r="A298" s="91">
        <v>195</v>
      </c>
      <c r="B298" s="59" t="s">
        <v>56</v>
      </c>
      <c r="C298" s="94" t="s">
        <v>852</v>
      </c>
      <c r="D298" s="94" t="s">
        <v>862</v>
      </c>
      <c r="E298" s="94" t="s">
        <v>916</v>
      </c>
      <c r="F298" s="94" t="s">
        <v>916</v>
      </c>
      <c r="G298" s="59" t="s">
        <v>22</v>
      </c>
      <c r="H298" s="60">
        <v>1974</v>
      </c>
      <c r="I298" s="61">
        <v>2</v>
      </c>
      <c r="J298" s="61">
        <v>12</v>
      </c>
      <c r="K298" s="61">
        <v>28</v>
      </c>
      <c r="L298" s="61">
        <v>2</v>
      </c>
      <c r="M298" s="43" t="s">
        <v>30</v>
      </c>
      <c r="N298" s="59" t="s">
        <v>28</v>
      </c>
      <c r="O298" s="43" t="s">
        <v>30</v>
      </c>
      <c r="P298" s="43" t="s">
        <v>28</v>
      </c>
      <c r="Q298" s="43" t="s">
        <v>642</v>
      </c>
      <c r="R298" s="59"/>
      <c r="S298" s="43" t="s">
        <v>647</v>
      </c>
      <c r="T298" s="43" t="s">
        <v>618</v>
      </c>
      <c r="U298" s="108" t="s">
        <v>956</v>
      </c>
      <c r="V298" s="108" t="s">
        <v>954</v>
      </c>
      <c r="W298" s="108" t="s">
        <v>944</v>
      </c>
      <c r="X298" s="108" t="s">
        <v>916</v>
      </c>
      <c r="Y298" s="108" t="s">
        <v>916</v>
      </c>
      <c r="Z298" s="44">
        <f t="shared" si="9"/>
        <v>551.4</v>
      </c>
      <c r="AA298" s="94">
        <v>551.4</v>
      </c>
      <c r="AB298" s="62"/>
      <c r="AC298" s="94"/>
      <c r="AD298" s="94">
        <f>SUM(AC298)</f>
        <v>0</v>
      </c>
      <c r="AE298" s="94"/>
      <c r="AF298" s="94">
        <v>1782</v>
      </c>
      <c r="AG298" s="59"/>
      <c r="AH298" s="59"/>
      <c r="AI298" s="43" t="s">
        <v>11</v>
      </c>
      <c r="AJ298" s="59"/>
      <c r="AK298" s="59" t="s">
        <v>20</v>
      </c>
      <c r="AL298" s="59" t="s">
        <v>20</v>
      </c>
      <c r="AM298" s="59" t="s">
        <v>20</v>
      </c>
      <c r="AN298" s="43" t="s">
        <v>455</v>
      </c>
      <c r="AO298" s="43" t="s">
        <v>455</v>
      </c>
      <c r="AP298" s="94"/>
      <c r="AQ298" s="94"/>
      <c r="AR298" s="94">
        <v>6.38</v>
      </c>
      <c r="AS298" s="94">
        <v>2</v>
      </c>
      <c r="AT298" s="94"/>
      <c r="AU298" s="94"/>
      <c r="AV298" s="94"/>
      <c r="AW298" s="94"/>
      <c r="AX298" s="94"/>
      <c r="AY298" s="94"/>
      <c r="AZ298" s="126" t="s">
        <v>936</v>
      </c>
      <c r="BA298" s="127"/>
    </row>
    <row r="299" spans="1:53" ht="33" customHeight="1">
      <c r="A299" s="89">
        <v>196</v>
      </c>
      <c r="B299" s="59" t="s">
        <v>56</v>
      </c>
      <c r="C299" s="94" t="s">
        <v>852</v>
      </c>
      <c r="D299" s="94" t="s">
        <v>863</v>
      </c>
      <c r="E299" s="94" t="s">
        <v>916</v>
      </c>
      <c r="F299" s="94" t="s">
        <v>916</v>
      </c>
      <c r="G299" s="59" t="s">
        <v>22</v>
      </c>
      <c r="H299" s="60">
        <v>1981</v>
      </c>
      <c r="I299" s="61">
        <v>2</v>
      </c>
      <c r="J299" s="61">
        <v>12</v>
      </c>
      <c r="K299" s="61">
        <v>39</v>
      </c>
      <c r="L299" s="61">
        <v>2</v>
      </c>
      <c r="M299" s="43" t="s">
        <v>30</v>
      </c>
      <c r="N299" s="59" t="s">
        <v>28</v>
      </c>
      <c r="O299" s="43" t="s">
        <v>30</v>
      </c>
      <c r="P299" s="43" t="s">
        <v>28</v>
      </c>
      <c r="Q299" s="43" t="s">
        <v>642</v>
      </c>
      <c r="R299" s="59"/>
      <c r="S299" s="43" t="s">
        <v>647</v>
      </c>
      <c r="T299" s="43" t="s">
        <v>618</v>
      </c>
      <c r="U299" s="108" t="s">
        <v>956</v>
      </c>
      <c r="V299" s="108" t="s">
        <v>954</v>
      </c>
      <c r="W299" s="108" t="s">
        <v>944</v>
      </c>
      <c r="X299" s="108" t="s">
        <v>916</v>
      </c>
      <c r="Y299" s="108" t="s">
        <v>916</v>
      </c>
      <c r="Z299" s="44">
        <f t="shared" si="9"/>
        <v>567.3</v>
      </c>
      <c r="AA299" s="94">
        <v>567.3</v>
      </c>
      <c r="AB299" s="62"/>
      <c r="AC299" s="94"/>
      <c r="AD299" s="94">
        <f>SUM(AC299)</f>
        <v>0</v>
      </c>
      <c r="AE299" s="94"/>
      <c r="AF299" s="94">
        <v>1782</v>
      </c>
      <c r="AG299" s="59"/>
      <c r="AH299" s="59"/>
      <c r="AI299" s="43" t="s">
        <v>11</v>
      </c>
      <c r="AJ299" s="59"/>
      <c r="AK299" s="59" t="s">
        <v>20</v>
      </c>
      <c r="AL299" s="59" t="s">
        <v>20</v>
      </c>
      <c r="AM299" s="59" t="s">
        <v>20</v>
      </c>
      <c r="AN299" s="43" t="s">
        <v>455</v>
      </c>
      <c r="AO299" s="43" t="s">
        <v>455</v>
      </c>
      <c r="AP299" s="94"/>
      <c r="AQ299" s="94"/>
      <c r="AR299" s="94">
        <v>6.38</v>
      </c>
      <c r="AS299" s="94">
        <v>27</v>
      </c>
      <c r="AT299" s="94"/>
      <c r="AU299" s="94"/>
      <c r="AV299" s="94"/>
      <c r="AW299" s="94"/>
      <c r="AX299" s="94"/>
      <c r="AY299" s="94"/>
      <c r="AZ299" s="126" t="s">
        <v>936</v>
      </c>
      <c r="BA299" s="127"/>
    </row>
    <row r="300" spans="1:53" ht="33" customHeight="1">
      <c r="A300" s="91">
        <v>197</v>
      </c>
      <c r="B300" s="59" t="s">
        <v>56</v>
      </c>
      <c r="C300" s="94" t="s">
        <v>852</v>
      </c>
      <c r="D300" s="94" t="s">
        <v>864</v>
      </c>
      <c r="E300" s="94" t="s">
        <v>916</v>
      </c>
      <c r="F300" s="94" t="s">
        <v>916</v>
      </c>
      <c r="G300" s="59" t="s">
        <v>22</v>
      </c>
      <c r="H300" s="60">
        <v>1982</v>
      </c>
      <c r="I300" s="61">
        <v>2</v>
      </c>
      <c r="J300" s="61">
        <v>12</v>
      </c>
      <c r="K300" s="61">
        <v>30</v>
      </c>
      <c r="L300" s="61">
        <v>2</v>
      </c>
      <c r="M300" s="43" t="s">
        <v>30</v>
      </c>
      <c r="N300" s="59" t="s">
        <v>28</v>
      </c>
      <c r="O300" s="43" t="s">
        <v>30</v>
      </c>
      <c r="P300" s="43" t="s">
        <v>28</v>
      </c>
      <c r="Q300" s="43" t="s">
        <v>642</v>
      </c>
      <c r="R300" s="59"/>
      <c r="S300" s="43" t="s">
        <v>647</v>
      </c>
      <c r="T300" s="43" t="s">
        <v>618</v>
      </c>
      <c r="U300" s="108" t="s">
        <v>956</v>
      </c>
      <c r="V300" s="108" t="s">
        <v>954</v>
      </c>
      <c r="W300" s="108" t="s">
        <v>944</v>
      </c>
      <c r="X300" s="108" t="s">
        <v>916</v>
      </c>
      <c r="Y300" s="108" t="s">
        <v>916</v>
      </c>
      <c r="Z300" s="44">
        <f t="shared" si="9"/>
        <v>567.2</v>
      </c>
      <c r="AA300" s="94">
        <v>567.2</v>
      </c>
      <c r="AB300" s="62"/>
      <c r="AC300" s="94"/>
      <c r="AD300" s="94">
        <f>SUM(AC300)</f>
        <v>0</v>
      </c>
      <c r="AE300" s="94"/>
      <c r="AF300" s="94">
        <v>1782</v>
      </c>
      <c r="AG300" s="59"/>
      <c r="AH300" s="59"/>
      <c r="AI300" s="43" t="s">
        <v>11</v>
      </c>
      <c r="AJ300" s="59"/>
      <c r="AK300" s="59" t="s">
        <v>20</v>
      </c>
      <c r="AL300" s="59" t="s">
        <v>20</v>
      </c>
      <c r="AM300" s="59" t="s">
        <v>20</v>
      </c>
      <c r="AN300" s="43" t="s">
        <v>455</v>
      </c>
      <c r="AO300" s="43" t="s">
        <v>455</v>
      </c>
      <c r="AP300" s="94"/>
      <c r="AQ300" s="94"/>
      <c r="AR300" s="94">
        <v>6.38</v>
      </c>
      <c r="AS300" s="94">
        <v>8</v>
      </c>
      <c r="AT300" s="94"/>
      <c r="AU300" s="94"/>
      <c r="AV300" s="94"/>
      <c r="AW300" s="94"/>
      <c r="AX300" s="94"/>
      <c r="AY300" s="94"/>
      <c r="AZ300" s="126" t="s">
        <v>936</v>
      </c>
      <c r="BA300" s="127"/>
    </row>
    <row r="301" spans="1:53" ht="33" customHeight="1">
      <c r="A301" s="89">
        <v>198</v>
      </c>
      <c r="B301" s="59" t="s">
        <v>56</v>
      </c>
      <c r="C301" s="94" t="s">
        <v>852</v>
      </c>
      <c r="D301" s="94" t="s">
        <v>865</v>
      </c>
      <c r="E301" s="94" t="s">
        <v>916</v>
      </c>
      <c r="F301" s="94" t="s">
        <v>916</v>
      </c>
      <c r="G301" s="59" t="s">
        <v>22</v>
      </c>
      <c r="H301" s="60">
        <v>1983</v>
      </c>
      <c r="I301" s="61">
        <v>2</v>
      </c>
      <c r="J301" s="61">
        <v>12</v>
      </c>
      <c r="K301" s="61">
        <v>45</v>
      </c>
      <c r="L301" s="61">
        <v>2</v>
      </c>
      <c r="M301" s="43" t="s">
        <v>30</v>
      </c>
      <c r="N301" s="59" t="s">
        <v>28</v>
      </c>
      <c r="O301" s="43" t="s">
        <v>30</v>
      </c>
      <c r="P301" s="43" t="s">
        <v>28</v>
      </c>
      <c r="Q301" s="43" t="s">
        <v>642</v>
      </c>
      <c r="R301" s="59"/>
      <c r="S301" s="43" t="s">
        <v>647</v>
      </c>
      <c r="T301" s="43" t="s">
        <v>618</v>
      </c>
      <c r="U301" s="108" t="s">
        <v>956</v>
      </c>
      <c r="V301" s="108" t="s">
        <v>954</v>
      </c>
      <c r="W301" s="108" t="s">
        <v>944</v>
      </c>
      <c r="X301" s="108" t="s">
        <v>916</v>
      </c>
      <c r="Y301" s="108" t="s">
        <v>916</v>
      </c>
      <c r="Z301" s="44">
        <f t="shared" si="9"/>
        <v>572.5</v>
      </c>
      <c r="AA301" s="94">
        <v>572.5</v>
      </c>
      <c r="AB301" s="62"/>
      <c r="AC301" s="94"/>
      <c r="AD301" s="94">
        <f aca="true" t="shared" si="10" ref="AD301:AD346">SUM(AC301)</f>
        <v>0</v>
      </c>
      <c r="AE301" s="94"/>
      <c r="AF301" s="94">
        <v>1782</v>
      </c>
      <c r="AG301" s="59"/>
      <c r="AH301" s="59"/>
      <c r="AI301" s="43" t="s">
        <v>11</v>
      </c>
      <c r="AJ301" s="59"/>
      <c r="AK301" s="59" t="s">
        <v>20</v>
      </c>
      <c r="AL301" s="59" t="s">
        <v>20</v>
      </c>
      <c r="AM301" s="59" t="s">
        <v>20</v>
      </c>
      <c r="AN301" s="43" t="s">
        <v>455</v>
      </c>
      <c r="AO301" s="43" t="s">
        <v>455</v>
      </c>
      <c r="AP301" s="94"/>
      <c r="AQ301" s="94"/>
      <c r="AR301" s="94">
        <v>6.38</v>
      </c>
      <c r="AS301" s="94">
        <v>0</v>
      </c>
      <c r="AT301" s="94"/>
      <c r="AU301" s="94"/>
      <c r="AV301" s="94"/>
      <c r="AW301" s="94"/>
      <c r="AX301" s="94"/>
      <c r="AY301" s="94"/>
      <c r="AZ301" s="126" t="s">
        <v>936</v>
      </c>
      <c r="BA301" s="127"/>
    </row>
    <row r="302" spans="1:53" ht="33" customHeight="1">
      <c r="A302" s="91">
        <v>199</v>
      </c>
      <c r="B302" s="59" t="s">
        <v>56</v>
      </c>
      <c r="C302" s="94" t="s">
        <v>852</v>
      </c>
      <c r="D302" s="94" t="s">
        <v>866</v>
      </c>
      <c r="E302" s="94" t="s">
        <v>916</v>
      </c>
      <c r="F302" s="94" t="s">
        <v>916</v>
      </c>
      <c r="G302" s="59" t="s">
        <v>22</v>
      </c>
      <c r="H302" s="60">
        <v>1991</v>
      </c>
      <c r="I302" s="61">
        <v>2</v>
      </c>
      <c r="J302" s="61">
        <v>12</v>
      </c>
      <c r="K302" s="61">
        <v>42</v>
      </c>
      <c r="L302" s="61">
        <v>2</v>
      </c>
      <c r="M302" s="43" t="s">
        <v>30</v>
      </c>
      <c r="N302" s="59" t="s">
        <v>28</v>
      </c>
      <c r="O302" s="43" t="s">
        <v>30</v>
      </c>
      <c r="P302" s="43" t="s">
        <v>28</v>
      </c>
      <c r="Q302" s="43" t="s">
        <v>642</v>
      </c>
      <c r="R302" s="59"/>
      <c r="S302" s="43" t="s">
        <v>647</v>
      </c>
      <c r="T302" s="43" t="s">
        <v>618</v>
      </c>
      <c r="U302" s="108" t="s">
        <v>956</v>
      </c>
      <c r="V302" s="108" t="s">
        <v>954</v>
      </c>
      <c r="W302" s="108" t="s">
        <v>944</v>
      </c>
      <c r="X302" s="108" t="s">
        <v>916</v>
      </c>
      <c r="Y302" s="108" t="s">
        <v>916</v>
      </c>
      <c r="Z302" s="44">
        <f t="shared" si="9"/>
        <v>594.6</v>
      </c>
      <c r="AA302" s="94">
        <v>594.6</v>
      </c>
      <c r="AB302" s="62"/>
      <c r="AC302" s="94"/>
      <c r="AD302" s="94">
        <f t="shared" si="10"/>
        <v>0</v>
      </c>
      <c r="AE302" s="94"/>
      <c r="AF302" s="94">
        <v>3711</v>
      </c>
      <c r="AG302" s="59"/>
      <c r="AH302" s="59"/>
      <c r="AI302" s="43" t="s">
        <v>11</v>
      </c>
      <c r="AJ302" s="59"/>
      <c r="AK302" s="59" t="s">
        <v>20</v>
      </c>
      <c r="AL302" s="59" t="s">
        <v>20</v>
      </c>
      <c r="AM302" s="59" t="s">
        <v>20</v>
      </c>
      <c r="AN302" s="43" t="s">
        <v>455</v>
      </c>
      <c r="AO302" s="43" t="s">
        <v>455</v>
      </c>
      <c r="AP302" s="94"/>
      <c r="AQ302" s="94"/>
      <c r="AR302" s="94">
        <v>6.38</v>
      </c>
      <c r="AS302" s="94">
        <v>5</v>
      </c>
      <c r="AT302" s="94"/>
      <c r="AU302" s="94"/>
      <c r="AV302" s="94"/>
      <c r="AW302" s="94"/>
      <c r="AX302" s="94"/>
      <c r="AY302" s="94"/>
      <c r="AZ302" s="126" t="s">
        <v>936</v>
      </c>
      <c r="BA302" s="127"/>
    </row>
    <row r="303" spans="1:53" ht="33" customHeight="1">
      <c r="A303" s="89">
        <v>200</v>
      </c>
      <c r="B303" s="59" t="s">
        <v>56</v>
      </c>
      <c r="C303" s="94" t="s">
        <v>852</v>
      </c>
      <c r="D303" s="94" t="s">
        <v>867</v>
      </c>
      <c r="E303" s="94" t="s">
        <v>916</v>
      </c>
      <c r="F303" s="94" t="s">
        <v>916</v>
      </c>
      <c r="G303" s="59" t="s">
        <v>22</v>
      </c>
      <c r="H303" s="60">
        <v>1991</v>
      </c>
      <c r="I303" s="61">
        <v>2</v>
      </c>
      <c r="J303" s="61">
        <v>18</v>
      </c>
      <c r="K303" s="61">
        <v>56</v>
      </c>
      <c r="L303" s="61">
        <v>2</v>
      </c>
      <c r="M303" s="43" t="s">
        <v>30</v>
      </c>
      <c r="N303" s="59" t="s">
        <v>28</v>
      </c>
      <c r="O303" s="43" t="s">
        <v>30</v>
      </c>
      <c r="P303" s="43" t="s">
        <v>28</v>
      </c>
      <c r="Q303" s="43" t="s">
        <v>642</v>
      </c>
      <c r="R303" s="59"/>
      <c r="S303" s="43" t="s">
        <v>647</v>
      </c>
      <c r="T303" s="43" t="s">
        <v>618</v>
      </c>
      <c r="U303" s="108" t="s">
        <v>956</v>
      </c>
      <c r="V303" s="108" t="s">
        <v>954</v>
      </c>
      <c r="W303" s="108" t="s">
        <v>944</v>
      </c>
      <c r="X303" s="108" t="s">
        <v>916</v>
      </c>
      <c r="Y303" s="108" t="s">
        <v>916</v>
      </c>
      <c r="Z303" s="44">
        <f t="shared" si="9"/>
        <v>873.4</v>
      </c>
      <c r="AA303" s="94">
        <v>873.4</v>
      </c>
      <c r="AB303" s="62"/>
      <c r="AC303" s="94"/>
      <c r="AD303" s="94">
        <f t="shared" si="10"/>
        <v>0</v>
      </c>
      <c r="AE303" s="94"/>
      <c r="AF303" s="94">
        <v>3898</v>
      </c>
      <c r="AG303" s="59"/>
      <c r="AH303" s="59"/>
      <c r="AI303" s="43" t="s">
        <v>11</v>
      </c>
      <c r="AJ303" s="59"/>
      <c r="AK303" s="59" t="s">
        <v>20</v>
      </c>
      <c r="AL303" s="59" t="s">
        <v>20</v>
      </c>
      <c r="AM303" s="59" t="s">
        <v>20</v>
      </c>
      <c r="AN303" s="43" t="s">
        <v>455</v>
      </c>
      <c r="AO303" s="43" t="s">
        <v>455</v>
      </c>
      <c r="AP303" s="94"/>
      <c r="AQ303" s="94"/>
      <c r="AR303" s="94">
        <v>6.38</v>
      </c>
      <c r="AS303" s="94">
        <v>4</v>
      </c>
      <c r="AT303" s="94"/>
      <c r="AU303" s="94"/>
      <c r="AV303" s="94"/>
      <c r="AW303" s="94"/>
      <c r="AX303" s="94"/>
      <c r="AY303" s="94"/>
      <c r="AZ303" s="126" t="s">
        <v>936</v>
      </c>
      <c r="BA303" s="127"/>
    </row>
    <row r="304" spans="1:53" ht="33" customHeight="1">
      <c r="A304" s="91">
        <v>201</v>
      </c>
      <c r="B304" s="59" t="s">
        <v>56</v>
      </c>
      <c r="C304" s="94" t="s">
        <v>854</v>
      </c>
      <c r="D304" s="94" t="s">
        <v>868</v>
      </c>
      <c r="E304" s="94" t="s">
        <v>916</v>
      </c>
      <c r="F304" s="94" t="s">
        <v>916</v>
      </c>
      <c r="G304" s="59" t="s">
        <v>22</v>
      </c>
      <c r="H304" s="60">
        <v>1980</v>
      </c>
      <c r="I304" s="61">
        <v>2</v>
      </c>
      <c r="J304" s="61">
        <v>12</v>
      </c>
      <c r="K304" s="61">
        <v>27</v>
      </c>
      <c r="L304" s="61">
        <v>2</v>
      </c>
      <c r="M304" s="43" t="s">
        <v>30</v>
      </c>
      <c r="N304" s="59" t="s">
        <v>28</v>
      </c>
      <c r="O304" s="43" t="s">
        <v>30</v>
      </c>
      <c r="P304" s="43" t="s">
        <v>28</v>
      </c>
      <c r="Q304" s="43" t="s">
        <v>642</v>
      </c>
      <c r="R304" s="59"/>
      <c r="S304" s="43" t="s">
        <v>647</v>
      </c>
      <c r="T304" s="43" t="s">
        <v>618</v>
      </c>
      <c r="U304" s="108" t="s">
        <v>942</v>
      </c>
      <c r="V304" s="108" t="s">
        <v>954</v>
      </c>
      <c r="W304" s="108" t="s">
        <v>948</v>
      </c>
      <c r="X304" s="108" t="s">
        <v>916</v>
      </c>
      <c r="Y304" s="108" t="s">
        <v>916</v>
      </c>
      <c r="Z304" s="44">
        <f t="shared" si="9"/>
        <v>553.3</v>
      </c>
      <c r="AA304" s="94">
        <v>523.4</v>
      </c>
      <c r="AB304" s="62">
        <v>29.9</v>
      </c>
      <c r="AC304" s="94"/>
      <c r="AD304" s="94">
        <f t="shared" si="10"/>
        <v>0</v>
      </c>
      <c r="AE304" s="94"/>
      <c r="AF304" s="94">
        <v>2962</v>
      </c>
      <c r="AG304" s="59"/>
      <c r="AH304" s="59"/>
      <c r="AI304" s="43" t="s">
        <v>11</v>
      </c>
      <c r="AJ304" s="59"/>
      <c r="AK304" s="59" t="s">
        <v>20</v>
      </c>
      <c r="AL304" s="59" t="s">
        <v>20</v>
      </c>
      <c r="AM304" s="59" t="s">
        <v>20</v>
      </c>
      <c r="AN304" s="43" t="s">
        <v>455</v>
      </c>
      <c r="AO304" s="43" t="s">
        <v>455</v>
      </c>
      <c r="AP304" s="94"/>
      <c r="AQ304" s="94"/>
      <c r="AR304" s="94">
        <v>6.38</v>
      </c>
      <c r="AS304" s="94">
        <v>4</v>
      </c>
      <c r="AT304" s="94"/>
      <c r="AU304" s="94"/>
      <c r="AV304" s="94"/>
      <c r="AW304" s="94"/>
      <c r="AX304" s="94"/>
      <c r="AY304" s="94"/>
      <c r="AZ304" s="126" t="s">
        <v>936</v>
      </c>
      <c r="BA304" s="127"/>
    </row>
    <row r="305" spans="1:53" ht="33" customHeight="1">
      <c r="A305" s="89">
        <v>202</v>
      </c>
      <c r="B305" s="59" t="s">
        <v>56</v>
      </c>
      <c r="C305" s="94" t="s">
        <v>854</v>
      </c>
      <c r="D305" s="94" t="s">
        <v>869</v>
      </c>
      <c r="E305" s="94" t="s">
        <v>916</v>
      </c>
      <c r="F305" s="94" t="s">
        <v>916</v>
      </c>
      <c r="G305" s="59" t="s">
        <v>22</v>
      </c>
      <c r="H305" s="60">
        <v>1980</v>
      </c>
      <c r="I305" s="61">
        <v>2</v>
      </c>
      <c r="J305" s="61">
        <v>12</v>
      </c>
      <c r="K305" s="61">
        <v>27</v>
      </c>
      <c r="L305" s="61">
        <v>2</v>
      </c>
      <c r="M305" s="43" t="s">
        <v>30</v>
      </c>
      <c r="N305" s="59" t="s">
        <v>28</v>
      </c>
      <c r="O305" s="43" t="s">
        <v>30</v>
      </c>
      <c r="P305" s="43" t="s">
        <v>28</v>
      </c>
      <c r="Q305" s="43" t="s">
        <v>642</v>
      </c>
      <c r="R305" s="59"/>
      <c r="S305" s="43" t="s">
        <v>647</v>
      </c>
      <c r="T305" s="43" t="s">
        <v>618</v>
      </c>
      <c r="U305" s="108" t="s">
        <v>942</v>
      </c>
      <c r="V305" s="108" t="s">
        <v>954</v>
      </c>
      <c r="W305" s="108" t="s">
        <v>948</v>
      </c>
      <c r="X305" s="108" t="s">
        <v>916</v>
      </c>
      <c r="Y305" s="108" t="s">
        <v>916</v>
      </c>
      <c r="Z305" s="44">
        <f t="shared" si="9"/>
        <v>509.6</v>
      </c>
      <c r="AA305" s="94">
        <v>509.6</v>
      </c>
      <c r="AB305" s="62"/>
      <c r="AC305" s="94"/>
      <c r="AD305" s="94">
        <f t="shared" si="10"/>
        <v>0</v>
      </c>
      <c r="AE305" s="94"/>
      <c r="AF305" s="94">
        <v>2622</v>
      </c>
      <c r="AG305" s="59"/>
      <c r="AH305" s="59"/>
      <c r="AI305" s="43" t="s">
        <v>11</v>
      </c>
      <c r="AJ305" s="59"/>
      <c r="AK305" s="59" t="s">
        <v>20</v>
      </c>
      <c r="AL305" s="59" t="s">
        <v>20</v>
      </c>
      <c r="AM305" s="59" t="s">
        <v>20</v>
      </c>
      <c r="AN305" s="43" t="s">
        <v>455</v>
      </c>
      <c r="AO305" s="43" t="s">
        <v>455</v>
      </c>
      <c r="AP305" s="94"/>
      <c r="AQ305" s="94"/>
      <c r="AR305" s="94">
        <v>6.38</v>
      </c>
      <c r="AS305" s="94">
        <v>16</v>
      </c>
      <c r="AT305" s="94"/>
      <c r="AU305" s="94"/>
      <c r="AV305" s="94"/>
      <c r="AW305" s="94"/>
      <c r="AX305" s="94"/>
      <c r="AY305" s="94"/>
      <c r="AZ305" s="126" t="s">
        <v>936</v>
      </c>
      <c r="BA305" s="127"/>
    </row>
    <row r="306" spans="1:53" ht="33" customHeight="1">
      <c r="A306" s="91">
        <v>203</v>
      </c>
      <c r="B306" s="59" t="s">
        <v>56</v>
      </c>
      <c r="C306" s="94" t="s">
        <v>854</v>
      </c>
      <c r="D306" s="94" t="s">
        <v>870</v>
      </c>
      <c r="E306" s="94" t="s">
        <v>916</v>
      </c>
      <c r="F306" s="94" t="s">
        <v>916</v>
      </c>
      <c r="G306" s="59" t="s">
        <v>22</v>
      </c>
      <c r="H306" s="60">
        <v>1981</v>
      </c>
      <c r="I306" s="61">
        <v>2</v>
      </c>
      <c r="J306" s="61">
        <v>12</v>
      </c>
      <c r="K306" s="61">
        <v>32</v>
      </c>
      <c r="L306" s="61">
        <v>2</v>
      </c>
      <c r="M306" s="43" t="s">
        <v>30</v>
      </c>
      <c r="N306" s="59" t="s">
        <v>28</v>
      </c>
      <c r="O306" s="43" t="s">
        <v>30</v>
      </c>
      <c r="P306" s="43" t="s">
        <v>28</v>
      </c>
      <c r="Q306" s="43" t="s">
        <v>642</v>
      </c>
      <c r="R306" s="59"/>
      <c r="S306" s="43" t="s">
        <v>647</v>
      </c>
      <c r="T306" s="43" t="s">
        <v>618</v>
      </c>
      <c r="U306" s="108" t="s">
        <v>942</v>
      </c>
      <c r="V306" s="108" t="s">
        <v>954</v>
      </c>
      <c r="W306" s="108" t="s">
        <v>948</v>
      </c>
      <c r="X306" s="108" t="s">
        <v>916</v>
      </c>
      <c r="Y306" s="108" t="s">
        <v>916</v>
      </c>
      <c r="Z306" s="44">
        <f t="shared" si="9"/>
        <v>479</v>
      </c>
      <c r="AA306" s="94">
        <v>479</v>
      </c>
      <c r="AB306" s="62"/>
      <c r="AC306" s="94"/>
      <c r="AD306" s="94">
        <f t="shared" si="10"/>
        <v>0</v>
      </c>
      <c r="AE306" s="94"/>
      <c r="AF306" s="94">
        <v>2622</v>
      </c>
      <c r="AG306" s="59"/>
      <c r="AH306" s="59"/>
      <c r="AI306" s="43" t="s">
        <v>11</v>
      </c>
      <c r="AJ306" s="59"/>
      <c r="AK306" s="59" t="s">
        <v>20</v>
      </c>
      <c r="AL306" s="59" t="s">
        <v>20</v>
      </c>
      <c r="AM306" s="59" t="s">
        <v>20</v>
      </c>
      <c r="AN306" s="43" t="s">
        <v>455</v>
      </c>
      <c r="AO306" s="43" t="s">
        <v>455</v>
      </c>
      <c r="AP306" s="94"/>
      <c r="AQ306" s="94"/>
      <c r="AR306" s="94">
        <v>6.38</v>
      </c>
      <c r="AS306" s="94">
        <v>9</v>
      </c>
      <c r="AT306" s="94"/>
      <c r="AU306" s="94"/>
      <c r="AV306" s="94"/>
      <c r="AW306" s="94"/>
      <c r="AX306" s="94"/>
      <c r="AY306" s="94"/>
      <c r="AZ306" s="126" t="s">
        <v>936</v>
      </c>
      <c r="BA306" s="127"/>
    </row>
    <row r="307" spans="1:53" ht="57" customHeight="1">
      <c r="A307" s="89">
        <v>204</v>
      </c>
      <c r="B307" s="59" t="s">
        <v>56</v>
      </c>
      <c r="C307" s="94" t="s">
        <v>855</v>
      </c>
      <c r="D307" s="94" t="s">
        <v>807</v>
      </c>
      <c r="E307" s="94" t="s">
        <v>916</v>
      </c>
      <c r="F307" s="94" t="s">
        <v>916</v>
      </c>
      <c r="G307" s="59" t="s">
        <v>22</v>
      </c>
      <c r="H307" s="60">
        <v>1968</v>
      </c>
      <c r="I307" s="61">
        <v>1</v>
      </c>
      <c r="J307" s="61">
        <v>4</v>
      </c>
      <c r="K307" s="61">
        <v>12</v>
      </c>
      <c r="L307" s="61">
        <v>2</v>
      </c>
      <c r="M307" s="43" t="s">
        <v>30</v>
      </c>
      <c r="N307" s="59" t="s">
        <v>28</v>
      </c>
      <c r="O307" s="43" t="s">
        <v>30</v>
      </c>
      <c r="P307" s="43" t="s">
        <v>28</v>
      </c>
      <c r="Q307" s="43" t="s">
        <v>642</v>
      </c>
      <c r="R307" s="59"/>
      <c r="S307" s="43" t="s">
        <v>647</v>
      </c>
      <c r="T307" s="43" t="s">
        <v>620</v>
      </c>
      <c r="U307" s="108" t="s">
        <v>942</v>
      </c>
      <c r="V307" s="108" t="s">
        <v>954</v>
      </c>
      <c r="W307" s="108" t="s">
        <v>948</v>
      </c>
      <c r="X307" s="108" t="s">
        <v>916</v>
      </c>
      <c r="Y307" s="108" t="s">
        <v>916</v>
      </c>
      <c r="Z307" s="44">
        <f t="shared" si="9"/>
        <v>224.3</v>
      </c>
      <c r="AA307" s="94">
        <v>224.3</v>
      </c>
      <c r="AB307" s="62"/>
      <c r="AC307" s="94"/>
      <c r="AD307" s="94">
        <f t="shared" si="10"/>
        <v>0</v>
      </c>
      <c r="AE307" s="94"/>
      <c r="AF307" s="94">
        <v>794</v>
      </c>
      <c r="AG307" s="59"/>
      <c r="AH307" s="59"/>
      <c r="AI307" s="43" t="s">
        <v>11</v>
      </c>
      <c r="AJ307" s="59"/>
      <c r="AK307" s="59" t="s">
        <v>20</v>
      </c>
      <c r="AL307" s="59" t="s">
        <v>20</v>
      </c>
      <c r="AM307" s="59" t="s">
        <v>20</v>
      </c>
      <c r="AN307" s="43" t="s">
        <v>455</v>
      </c>
      <c r="AO307" s="43" t="s">
        <v>455</v>
      </c>
      <c r="AP307" s="94"/>
      <c r="AQ307" s="94"/>
      <c r="AR307" s="94">
        <v>6.38</v>
      </c>
      <c r="AS307" s="94">
        <v>0</v>
      </c>
      <c r="AT307" s="94"/>
      <c r="AU307" s="94"/>
      <c r="AV307" s="94"/>
      <c r="AW307" s="94"/>
      <c r="AX307" s="94"/>
      <c r="AY307" s="94"/>
      <c r="AZ307" s="126" t="s">
        <v>936</v>
      </c>
      <c r="BA307" s="127"/>
    </row>
    <row r="308" spans="1:53" ht="33" customHeight="1">
      <c r="A308" s="91">
        <v>205</v>
      </c>
      <c r="B308" s="59" t="s">
        <v>56</v>
      </c>
      <c r="C308" s="94" t="s">
        <v>855</v>
      </c>
      <c r="D308" s="94" t="s">
        <v>808</v>
      </c>
      <c r="E308" s="94" t="s">
        <v>916</v>
      </c>
      <c r="F308" s="94" t="s">
        <v>916</v>
      </c>
      <c r="G308" s="59" t="s">
        <v>22</v>
      </c>
      <c r="H308" s="60">
        <v>1975</v>
      </c>
      <c r="I308" s="61">
        <v>2</v>
      </c>
      <c r="J308" s="61">
        <v>16</v>
      </c>
      <c r="K308" s="61">
        <v>39</v>
      </c>
      <c r="L308" s="61">
        <v>2</v>
      </c>
      <c r="M308" s="43" t="s">
        <v>30</v>
      </c>
      <c r="N308" s="59" t="s">
        <v>28</v>
      </c>
      <c r="O308" s="43" t="s">
        <v>30</v>
      </c>
      <c r="P308" s="43" t="s">
        <v>28</v>
      </c>
      <c r="Q308" s="43" t="s">
        <v>642</v>
      </c>
      <c r="R308" s="59"/>
      <c r="S308" s="43" t="s">
        <v>647</v>
      </c>
      <c r="T308" s="43" t="s">
        <v>618</v>
      </c>
      <c r="U308" s="108" t="s">
        <v>967</v>
      </c>
      <c r="V308" s="108" t="s">
        <v>954</v>
      </c>
      <c r="W308" s="108" t="s">
        <v>948</v>
      </c>
      <c r="X308" s="108" t="s">
        <v>916</v>
      </c>
      <c r="Y308" s="108" t="s">
        <v>916</v>
      </c>
      <c r="Z308" s="44">
        <f t="shared" si="9"/>
        <v>746.2</v>
      </c>
      <c r="AA308" s="94">
        <v>746.2</v>
      </c>
      <c r="AB308" s="62"/>
      <c r="AC308" s="94"/>
      <c r="AD308" s="94">
        <f t="shared" si="10"/>
        <v>0</v>
      </c>
      <c r="AE308" s="94"/>
      <c r="AF308" s="94">
        <v>1736</v>
      </c>
      <c r="AG308" s="59"/>
      <c r="AH308" s="59"/>
      <c r="AI308" s="43" t="s">
        <v>11</v>
      </c>
      <c r="AJ308" s="59"/>
      <c r="AK308" s="59" t="s">
        <v>20</v>
      </c>
      <c r="AL308" s="59" t="s">
        <v>20</v>
      </c>
      <c r="AM308" s="59" t="s">
        <v>20</v>
      </c>
      <c r="AN308" s="43" t="s">
        <v>455</v>
      </c>
      <c r="AO308" s="43" t="s">
        <v>455</v>
      </c>
      <c r="AP308" s="94"/>
      <c r="AQ308" s="94"/>
      <c r="AR308" s="94">
        <v>6.38</v>
      </c>
      <c r="AS308" s="94">
        <v>18</v>
      </c>
      <c r="AT308" s="94"/>
      <c r="AU308" s="94"/>
      <c r="AV308" s="94"/>
      <c r="AW308" s="94"/>
      <c r="AX308" s="94"/>
      <c r="AY308" s="94"/>
      <c r="AZ308" s="126" t="s">
        <v>936</v>
      </c>
      <c r="BA308" s="127"/>
    </row>
    <row r="309" spans="1:53" ht="33" customHeight="1">
      <c r="A309" s="89">
        <v>206</v>
      </c>
      <c r="B309" s="59" t="s">
        <v>56</v>
      </c>
      <c r="C309" s="94" t="s">
        <v>856</v>
      </c>
      <c r="D309" s="94" t="s">
        <v>871</v>
      </c>
      <c r="E309" s="94" t="s">
        <v>916</v>
      </c>
      <c r="F309" s="94" t="s">
        <v>916</v>
      </c>
      <c r="G309" s="59" t="s">
        <v>22</v>
      </c>
      <c r="H309" s="60">
        <v>1972</v>
      </c>
      <c r="I309" s="61">
        <v>2</v>
      </c>
      <c r="J309" s="61">
        <v>12</v>
      </c>
      <c r="K309" s="61">
        <v>22</v>
      </c>
      <c r="L309" s="61">
        <v>2</v>
      </c>
      <c r="M309" s="43" t="s">
        <v>30</v>
      </c>
      <c r="N309" s="59" t="s">
        <v>28</v>
      </c>
      <c r="O309" s="43" t="s">
        <v>30</v>
      </c>
      <c r="P309" s="43" t="s">
        <v>28</v>
      </c>
      <c r="Q309" s="43" t="s">
        <v>642</v>
      </c>
      <c r="R309" s="59"/>
      <c r="S309" s="43" t="s">
        <v>647</v>
      </c>
      <c r="T309" s="43" t="s">
        <v>618</v>
      </c>
      <c r="U309" s="108" t="s">
        <v>942</v>
      </c>
      <c r="V309" s="108" t="s">
        <v>954</v>
      </c>
      <c r="W309" s="108" t="s">
        <v>939</v>
      </c>
      <c r="X309" s="108" t="s">
        <v>916</v>
      </c>
      <c r="Y309" s="108" t="s">
        <v>916</v>
      </c>
      <c r="Z309" s="44">
        <f t="shared" si="9"/>
        <v>459.2</v>
      </c>
      <c r="AA309" s="94">
        <v>459.2</v>
      </c>
      <c r="AB309" s="62"/>
      <c r="AC309" s="94"/>
      <c r="AD309" s="94">
        <f t="shared" si="10"/>
        <v>0</v>
      </c>
      <c r="AE309" s="94"/>
      <c r="AF309" s="94">
        <v>2625</v>
      </c>
      <c r="AG309" s="59"/>
      <c r="AH309" s="59"/>
      <c r="AI309" s="43"/>
      <c r="AJ309" s="59"/>
      <c r="AK309" s="59" t="s">
        <v>20</v>
      </c>
      <c r="AL309" s="59" t="s">
        <v>20</v>
      </c>
      <c r="AM309" s="59" t="s">
        <v>20</v>
      </c>
      <c r="AN309" s="43" t="s">
        <v>455</v>
      </c>
      <c r="AO309" s="43" t="s">
        <v>455</v>
      </c>
      <c r="AP309" s="94"/>
      <c r="AQ309" s="94"/>
      <c r="AR309" s="94">
        <v>3.65</v>
      </c>
      <c r="AS309" s="94">
        <v>7</v>
      </c>
      <c r="AT309" s="94"/>
      <c r="AU309" s="94"/>
      <c r="AV309" s="94"/>
      <c r="AW309" s="94"/>
      <c r="AX309" s="94"/>
      <c r="AY309" s="94"/>
      <c r="AZ309" s="126" t="s">
        <v>936</v>
      </c>
      <c r="BA309" s="127"/>
    </row>
    <row r="310" spans="1:53" ht="33" customHeight="1">
      <c r="A310" s="92"/>
      <c r="B310" s="59"/>
      <c r="C310" s="94"/>
      <c r="D310" s="94"/>
      <c r="E310" s="94"/>
      <c r="F310" s="94"/>
      <c r="G310" s="59"/>
      <c r="H310" s="60"/>
      <c r="I310" s="61"/>
      <c r="J310" s="61"/>
      <c r="K310" s="61"/>
      <c r="L310" s="61"/>
      <c r="M310" s="43"/>
      <c r="N310" s="59"/>
      <c r="O310" s="43"/>
      <c r="P310" s="43"/>
      <c r="Q310" s="43"/>
      <c r="R310" s="59"/>
      <c r="S310" s="43"/>
      <c r="T310" s="43"/>
      <c r="U310" s="108"/>
      <c r="V310" s="108"/>
      <c r="W310" s="108"/>
      <c r="X310" s="108"/>
      <c r="Y310" s="108"/>
      <c r="Z310" s="44"/>
      <c r="AA310" s="94"/>
      <c r="AB310" s="62"/>
      <c r="AC310" s="94"/>
      <c r="AD310" s="94"/>
      <c r="AE310" s="94"/>
      <c r="AF310" s="94"/>
      <c r="AG310" s="59"/>
      <c r="AH310" s="59"/>
      <c r="AI310" s="43" t="s">
        <v>11</v>
      </c>
      <c r="AJ310" s="59"/>
      <c r="AK310" s="59" t="s">
        <v>20</v>
      </c>
      <c r="AL310" s="59" t="s">
        <v>20</v>
      </c>
      <c r="AM310" s="59" t="s">
        <v>20</v>
      </c>
      <c r="AN310" s="43" t="s">
        <v>455</v>
      </c>
      <c r="AO310" s="43" t="s">
        <v>455</v>
      </c>
      <c r="AP310" s="94"/>
      <c r="AQ310" s="94"/>
      <c r="AR310" s="94">
        <v>6.38</v>
      </c>
      <c r="AS310" s="94">
        <v>1</v>
      </c>
      <c r="AT310" s="94"/>
      <c r="AU310" s="94"/>
      <c r="AV310" s="94"/>
      <c r="AW310" s="94"/>
      <c r="AX310" s="94"/>
      <c r="AY310" s="94"/>
      <c r="AZ310" s="126" t="s">
        <v>936</v>
      </c>
      <c r="BA310" s="127"/>
    </row>
    <row r="311" spans="1:53" ht="33" customHeight="1">
      <c r="A311" s="91">
        <v>207</v>
      </c>
      <c r="B311" s="59" t="s">
        <v>56</v>
      </c>
      <c r="C311" s="94" t="s">
        <v>856</v>
      </c>
      <c r="D311" s="94" t="s">
        <v>872</v>
      </c>
      <c r="E311" s="94" t="s">
        <v>916</v>
      </c>
      <c r="F311" s="94" t="s">
        <v>916</v>
      </c>
      <c r="G311" s="59" t="s">
        <v>22</v>
      </c>
      <c r="H311" s="60">
        <v>1917</v>
      </c>
      <c r="I311" s="61">
        <v>2</v>
      </c>
      <c r="J311" s="61">
        <v>8</v>
      </c>
      <c r="K311" s="61">
        <v>13</v>
      </c>
      <c r="L311" s="61">
        <v>2</v>
      </c>
      <c r="M311" s="43" t="s">
        <v>30</v>
      </c>
      <c r="N311" s="59" t="s">
        <v>28</v>
      </c>
      <c r="O311" s="43" t="s">
        <v>30</v>
      </c>
      <c r="P311" s="43" t="s">
        <v>28</v>
      </c>
      <c r="Q311" s="43" t="s">
        <v>642</v>
      </c>
      <c r="R311" s="59"/>
      <c r="S311" s="43" t="s">
        <v>647</v>
      </c>
      <c r="T311" s="43" t="s">
        <v>618</v>
      </c>
      <c r="U311" s="108" t="s">
        <v>942</v>
      </c>
      <c r="V311" s="108" t="s">
        <v>938</v>
      </c>
      <c r="W311" s="108" t="s">
        <v>939</v>
      </c>
      <c r="X311" s="108" t="s">
        <v>916</v>
      </c>
      <c r="Y311" s="108" t="s">
        <v>916</v>
      </c>
      <c r="Z311" s="44">
        <f t="shared" si="9"/>
        <v>392.4</v>
      </c>
      <c r="AA311" s="94">
        <v>392.4</v>
      </c>
      <c r="AB311" s="62"/>
      <c r="AC311" s="94"/>
      <c r="AD311" s="94">
        <f t="shared" si="10"/>
        <v>0</v>
      </c>
      <c r="AE311" s="94"/>
      <c r="AF311" s="94">
        <v>1289</v>
      </c>
      <c r="AG311" s="59"/>
      <c r="AH311" s="59"/>
      <c r="AI311" s="43" t="s">
        <v>11</v>
      </c>
      <c r="AJ311" s="59"/>
      <c r="AK311" s="59" t="s">
        <v>20</v>
      </c>
      <c r="AL311" s="59" t="s">
        <v>20</v>
      </c>
      <c r="AM311" s="59" t="s">
        <v>20</v>
      </c>
      <c r="AN311" s="43" t="s">
        <v>455</v>
      </c>
      <c r="AO311" s="43" t="s">
        <v>455</v>
      </c>
      <c r="AP311" s="94"/>
      <c r="AQ311" s="94"/>
      <c r="AR311" s="94">
        <v>6.38</v>
      </c>
      <c r="AS311" s="94">
        <v>6</v>
      </c>
      <c r="AT311" s="94"/>
      <c r="AU311" s="94"/>
      <c r="AV311" s="94"/>
      <c r="AW311" s="94"/>
      <c r="AX311" s="94"/>
      <c r="AY311" s="94"/>
      <c r="AZ311" s="126" t="s">
        <v>936</v>
      </c>
      <c r="BA311" s="127"/>
    </row>
    <row r="312" spans="1:53" ht="58.5" customHeight="1">
      <c r="A312" s="89">
        <v>208</v>
      </c>
      <c r="B312" s="59" t="s">
        <v>56</v>
      </c>
      <c r="C312" s="94" t="s">
        <v>856</v>
      </c>
      <c r="D312" s="94" t="s">
        <v>873</v>
      </c>
      <c r="E312" s="94" t="s">
        <v>916</v>
      </c>
      <c r="F312" s="94" t="s">
        <v>916</v>
      </c>
      <c r="G312" s="59" t="s">
        <v>22</v>
      </c>
      <c r="H312" s="60">
        <v>1982</v>
      </c>
      <c r="I312" s="61">
        <v>2</v>
      </c>
      <c r="J312" s="61">
        <v>16</v>
      </c>
      <c r="K312" s="61">
        <v>24</v>
      </c>
      <c r="L312" s="61">
        <v>2</v>
      </c>
      <c r="M312" s="43" t="s">
        <v>30</v>
      </c>
      <c r="N312" s="59" t="s">
        <v>28</v>
      </c>
      <c r="O312" s="43" t="s">
        <v>30</v>
      </c>
      <c r="P312" s="43" t="s">
        <v>28</v>
      </c>
      <c r="Q312" s="43" t="s">
        <v>642</v>
      </c>
      <c r="R312" s="59"/>
      <c r="S312" s="43" t="s">
        <v>647</v>
      </c>
      <c r="T312" s="43" t="s">
        <v>620</v>
      </c>
      <c r="U312" s="108" t="s">
        <v>947</v>
      </c>
      <c r="V312" s="108" t="s">
        <v>954</v>
      </c>
      <c r="W312" s="108" t="s">
        <v>939</v>
      </c>
      <c r="X312" s="108" t="s">
        <v>916</v>
      </c>
      <c r="Y312" s="108" t="s">
        <v>916</v>
      </c>
      <c r="Z312" s="44">
        <f t="shared" si="9"/>
        <v>785.1</v>
      </c>
      <c r="AA312" s="94">
        <v>752.5</v>
      </c>
      <c r="AB312" s="62"/>
      <c r="AC312" s="94">
        <v>32.6</v>
      </c>
      <c r="AD312" s="94">
        <f t="shared" si="10"/>
        <v>32.6</v>
      </c>
      <c r="AE312" s="94"/>
      <c r="AF312" s="94">
        <v>2595</v>
      </c>
      <c r="AG312" s="59"/>
      <c r="AH312" s="59"/>
      <c r="AI312" s="43" t="s">
        <v>11</v>
      </c>
      <c r="AJ312" s="59"/>
      <c r="AK312" s="59" t="s">
        <v>20</v>
      </c>
      <c r="AL312" s="59" t="s">
        <v>20</v>
      </c>
      <c r="AM312" s="59" t="s">
        <v>20</v>
      </c>
      <c r="AN312" s="43" t="s">
        <v>455</v>
      </c>
      <c r="AO312" s="43" t="s">
        <v>455</v>
      </c>
      <c r="AP312" s="94"/>
      <c r="AQ312" s="94"/>
      <c r="AR312" s="94">
        <v>6.38</v>
      </c>
      <c r="AS312" s="94">
        <v>2</v>
      </c>
      <c r="AT312" s="94"/>
      <c r="AU312" s="94"/>
      <c r="AV312" s="94"/>
      <c r="AW312" s="94"/>
      <c r="AX312" s="94"/>
      <c r="AY312" s="94"/>
      <c r="AZ312" s="126" t="s">
        <v>936</v>
      </c>
      <c r="BA312" s="127"/>
    </row>
    <row r="313" spans="1:53" ht="33" customHeight="1">
      <c r="A313" s="91">
        <v>209</v>
      </c>
      <c r="B313" s="59" t="s">
        <v>56</v>
      </c>
      <c r="C313" s="94" t="s">
        <v>856</v>
      </c>
      <c r="D313" s="94" t="s">
        <v>874</v>
      </c>
      <c r="E313" s="94" t="s">
        <v>916</v>
      </c>
      <c r="F313" s="94" t="s">
        <v>916</v>
      </c>
      <c r="G313" s="59" t="s">
        <v>22</v>
      </c>
      <c r="H313" s="60">
        <v>1966</v>
      </c>
      <c r="I313" s="61">
        <v>2</v>
      </c>
      <c r="J313" s="61">
        <v>12</v>
      </c>
      <c r="K313" s="61">
        <v>17</v>
      </c>
      <c r="L313" s="61">
        <v>2</v>
      </c>
      <c r="M313" s="43" t="s">
        <v>30</v>
      </c>
      <c r="N313" s="59" t="s">
        <v>28</v>
      </c>
      <c r="O313" s="43" t="s">
        <v>30</v>
      </c>
      <c r="P313" s="43" t="s">
        <v>28</v>
      </c>
      <c r="Q313" s="43" t="s">
        <v>642</v>
      </c>
      <c r="R313" s="59"/>
      <c r="S313" s="43" t="s">
        <v>647</v>
      </c>
      <c r="T313" s="43" t="s">
        <v>618</v>
      </c>
      <c r="U313" s="108" t="s">
        <v>947</v>
      </c>
      <c r="V313" s="108" t="s">
        <v>954</v>
      </c>
      <c r="W313" s="108" t="s">
        <v>939</v>
      </c>
      <c r="X313" s="108" t="s">
        <v>916</v>
      </c>
      <c r="Y313" s="108" t="s">
        <v>916</v>
      </c>
      <c r="Z313" s="44">
        <f t="shared" si="9"/>
        <v>501.8</v>
      </c>
      <c r="AA313" s="94">
        <v>501.8</v>
      </c>
      <c r="AB313" s="62"/>
      <c r="AC313" s="94"/>
      <c r="AD313" s="94">
        <f t="shared" si="10"/>
        <v>0</v>
      </c>
      <c r="AE313" s="94"/>
      <c r="AF313" s="94">
        <v>2600</v>
      </c>
      <c r="AG313" s="59"/>
      <c r="AH313" s="59"/>
      <c r="AI313" s="43" t="s">
        <v>11</v>
      </c>
      <c r="AJ313" s="59"/>
      <c r="AK313" s="59" t="s">
        <v>20</v>
      </c>
      <c r="AL313" s="59" t="s">
        <v>20</v>
      </c>
      <c r="AM313" s="59" t="s">
        <v>20</v>
      </c>
      <c r="AN313" s="43" t="s">
        <v>455</v>
      </c>
      <c r="AO313" s="43" t="s">
        <v>455</v>
      </c>
      <c r="AP313" s="94"/>
      <c r="AQ313" s="94"/>
      <c r="AR313" s="94">
        <v>6.38</v>
      </c>
      <c r="AS313" s="94">
        <v>5</v>
      </c>
      <c r="AT313" s="94"/>
      <c r="AU313" s="94"/>
      <c r="AV313" s="94"/>
      <c r="AW313" s="94"/>
      <c r="AX313" s="94"/>
      <c r="AY313" s="94"/>
      <c r="AZ313" s="126" t="s">
        <v>936</v>
      </c>
      <c r="BA313" s="127"/>
    </row>
    <row r="314" spans="1:53" ht="33" customHeight="1">
      <c r="A314" s="89">
        <v>210</v>
      </c>
      <c r="B314" s="59" t="s">
        <v>56</v>
      </c>
      <c r="C314" s="94" t="s">
        <v>856</v>
      </c>
      <c r="D314" s="94" t="s">
        <v>875</v>
      </c>
      <c r="E314" s="94" t="s">
        <v>916</v>
      </c>
      <c r="F314" s="94" t="s">
        <v>916</v>
      </c>
      <c r="G314" s="59" t="s">
        <v>22</v>
      </c>
      <c r="H314" s="60">
        <v>1974</v>
      </c>
      <c r="I314" s="61">
        <v>2</v>
      </c>
      <c r="J314" s="61">
        <v>16</v>
      </c>
      <c r="K314" s="61">
        <v>28</v>
      </c>
      <c r="L314" s="61">
        <v>2</v>
      </c>
      <c r="M314" s="43" t="s">
        <v>30</v>
      </c>
      <c r="N314" s="59" t="s">
        <v>28</v>
      </c>
      <c r="O314" s="43" t="s">
        <v>30</v>
      </c>
      <c r="P314" s="43" t="s">
        <v>28</v>
      </c>
      <c r="Q314" s="43" t="s">
        <v>642</v>
      </c>
      <c r="R314" s="59"/>
      <c r="S314" s="43" t="s">
        <v>647</v>
      </c>
      <c r="T314" s="43" t="s">
        <v>618</v>
      </c>
      <c r="U314" s="108" t="s">
        <v>968</v>
      </c>
      <c r="V314" s="108" t="s">
        <v>954</v>
      </c>
      <c r="W314" s="108" t="s">
        <v>948</v>
      </c>
      <c r="X314" s="108" t="s">
        <v>916</v>
      </c>
      <c r="Y314" s="108" t="s">
        <v>916</v>
      </c>
      <c r="Z314" s="44">
        <f t="shared" si="9"/>
        <v>747.2</v>
      </c>
      <c r="AA314" s="94">
        <v>747.2</v>
      </c>
      <c r="AB314" s="62"/>
      <c r="AC314" s="94"/>
      <c r="AD314" s="94">
        <f t="shared" si="10"/>
        <v>0</v>
      </c>
      <c r="AE314" s="94"/>
      <c r="AF314" s="94">
        <v>1736</v>
      </c>
      <c r="AG314" s="59"/>
      <c r="AH314" s="59"/>
      <c r="AI314" s="43" t="s">
        <v>11</v>
      </c>
      <c r="AJ314" s="59"/>
      <c r="AK314" s="59" t="s">
        <v>20</v>
      </c>
      <c r="AL314" s="59" t="s">
        <v>20</v>
      </c>
      <c r="AM314" s="59" t="s">
        <v>20</v>
      </c>
      <c r="AN314" s="43" t="s">
        <v>455</v>
      </c>
      <c r="AO314" s="43" t="s">
        <v>455</v>
      </c>
      <c r="AP314" s="94"/>
      <c r="AQ314" s="94"/>
      <c r="AR314" s="94">
        <v>6.38</v>
      </c>
      <c r="AS314" s="94">
        <v>4</v>
      </c>
      <c r="AT314" s="94"/>
      <c r="AU314" s="94"/>
      <c r="AV314" s="94"/>
      <c r="AW314" s="94"/>
      <c r="AX314" s="94"/>
      <c r="AY314" s="94"/>
      <c r="AZ314" s="126" t="s">
        <v>936</v>
      </c>
      <c r="BA314" s="127"/>
    </row>
    <row r="315" spans="1:53" ht="33" customHeight="1">
      <c r="A315" s="91">
        <v>211</v>
      </c>
      <c r="B315" s="59" t="s">
        <v>56</v>
      </c>
      <c r="C315" s="94" t="s">
        <v>856</v>
      </c>
      <c r="D315" s="94" t="s">
        <v>876</v>
      </c>
      <c r="E315" s="94" t="s">
        <v>916</v>
      </c>
      <c r="F315" s="94" t="s">
        <v>916</v>
      </c>
      <c r="G315" s="59" t="s">
        <v>22</v>
      </c>
      <c r="H315" s="60">
        <v>1984</v>
      </c>
      <c r="I315" s="61">
        <v>2</v>
      </c>
      <c r="J315" s="61">
        <v>27</v>
      </c>
      <c r="K315" s="61">
        <v>60</v>
      </c>
      <c r="L315" s="61">
        <v>2</v>
      </c>
      <c r="M315" s="43" t="s">
        <v>30</v>
      </c>
      <c r="N315" s="59" t="s">
        <v>28</v>
      </c>
      <c r="O315" s="43" t="s">
        <v>30</v>
      </c>
      <c r="P315" s="43" t="s">
        <v>28</v>
      </c>
      <c r="Q315" s="43" t="s">
        <v>642</v>
      </c>
      <c r="R315" s="59"/>
      <c r="S315" s="43" t="s">
        <v>648</v>
      </c>
      <c r="T315" s="43" t="s">
        <v>618</v>
      </c>
      <c r="U315" s="108" t="s">
        <v>949</v>
      </c>
      <c r="V315" s="108" t="s">
        <v>954</v>
      </c>
      <c r="W315" s="108" t="s">
        <v>948</v>
      </c>
      <c r="X315" s="108" t="s">
        <v>916</v>
      </c>
      <c r="Y315" s="108" t="s">
        <v>916</v>
      </c>
      <c r="Z315" s="44">
        <f t="shared" si="9"/>
        <v>1306</v>
      </c>
      <c r="AA315" s="94">
        <v>1306</v>
      </c>
      <c r="AB315" s="62"/>
      <c r="AC315" s="94"/>
      <c r="AD315" s="94">
        <f t="shared" si="10"/>
        <v>0</v>
      </c>
      <c r="AE315" s="94"/>
      <c r="AF315" s="94">
        <v>4513</v>
      </c>
      <c r="AG315" s="59"/>
      <c r="AH315" s="59"/>
      <c r="AI315" s="43" t="s">
        <v>11</v>
      </c>
      <c r="AJ315" s="59"/>
      <c r="AK315" s="59" t="s">
        <v>20</v>
      </c>
      <c r="AL315" s="59" t="s">
        <v>20</v>
      </c>
      <c r="AM315" s="59" t="s">
        <v>20</v>
      </c>
      <c r="AN315" s="43" t="s">
        <v>455</v>
      </c>
      <c r="AO315" s="43" t="s">
        <v>455</v>
      </c>
      <c r="AP315" s="94"/>
      <c r="AQ315" s="94"/>
      <c r="AR315" s="94">
        <v>6.38</v>
      </c>
      <c r="AS315" s="94">
        <v>14</v>
      </c>
      <c r="AT315" s="94"/>
      <c r="AU315" s="94"/>
      <c r="AV315" s="94"/>
      <c r="AW315" s="94"/>
      <c r="AX315" s="94"/>
      <c r="AY315" s="94"/>
      <c r="AZ315" s="126" t="s">
        <v>936</v>
      </c>
      <c r="BA315" s="127"/>
    </row>
    <row r="316" spans="1:53" ht="33" customHeight="1">
      <c r="A316" s="89">
        <v>212</v>
      </c>
      <c r="B316" s="59" t="s">
        <v>56</v>
      </c>
      <c r="C316" s="94" t="s">
        <v>856</v>
      </c>
      <c r="D316" s="94" t="s">
        <v>877</v>
      </c>
      <c r="E316" s="94" t="s">
        <v>916</v>
      </c>
      <c r="F316" s="94" t="s">
        <v>916</v>
      </c>
      <c r="G316" s="59" t="s">
        <v>22</v>
      </c>
      <c r="H316" s="60">
        <v>1989</v>
      </c>
      <c r="I316" s="61">
        <v>2</v>
      </c>
      <c r="J316" s="61">
        <v>27</v>
      </c>
      <c r="K316" s="61">
        <v>61</v>
      </c>
      <c r="L316" s="61">
        <v>2</v>
      </c>
      <c r="M316" s="43" t="s">
        <v>30</v>
      </c>
      <c r="N316" s="59" t="s">
        <v>28</v>
      </c>
      <c r="O316" s="43" t="s">
        <v>30</v>
      </c>
      <c r="P316" s="43" t="s">
        <v>28</v>
      </c>
      <c r="Q316" s="43" t="s">
        <v>642</v>
      </c>
      <c r="R316" s="59"/>
      <c r="S316" s="43" t="s">
        <v>648</v>
      </c>
      <c r="T316" s="43" t="s">
        <v>618</v>
      </c>
      <c r="U316" s="108" t="s">
        <v>949</v>
      </c>
      <c r="V316" s="108" t="s">
        <v>954</v>
      </c>
      <c r="W316" s="108" t="s">
        <v>948</v>
      </c>
      <c r="X316" s="108" t="s">
        <v>916</v>
      </c>
      <c r="Y316" s="108" t="s">
        <v>916</v>
      </c>
      <c r="Z316" s="44">
        <f t="shared" si="9"/>
        <v>1312.7</v>
      </c>
      <c r="AA316" s="94">
        <v>1312.7</v>
      </c>
      <c r="AB316" s="62"/>
      <c r="AC316" s="94"/>
      <c r="AD316" s="94">
        <f t="shared" si="10"/>
        <v>0</v>
      </c>
      <c r="AE316" s="94"/>
      <c r="AF316" s="94">
        <v>3220</v>
      </c>
      <c r="AG316" s="59"/>
      <c r="AH316" s="59"/>
      <c r="AI316" s="43" t="s">
        <v>11</v>
      </c>
      <c r="AJ316" s="59"/>
      <c r="AK316" s="59" t="s">
        <v>20</v>
      </c>
      <c r="AL316" s="59" t="s">
        <v>20</v>
      </c>
      <c r="AM316" s="59" t="s">
        <v>20</v>
      </c>
      <c r="AN316" s="43" t="s">
        <v>455</v>
      </c>
      <c r="AO316" s="43" t="s">
        <v>455</v>
      </c>
      <c r="AP316" s="94"/>
      <c r="AQ316" s="94"/>
      <c r="AR316" s="94">
        <v>6.38</v>
      </c>
      <c r="AS316" s="94">
        <v>17</v>
      </c>
      <c r="AT316" s="94"/>
      <c r="AU316" s="94"/>
      <c r="AV316" s="94"/>
      <c r="AW316" s="94"/>
      <c r="AX316" s="94"/>
      <c r="AY316" s="94"/>
      <c r="AZ316" s="126" t="s">
        <v>936</v>
      </c>
      <c r="BA316" s="127"/>
    </row>
    <row r="317" spans="1:53" ht="33" customHeight="1">
      <c r="A317" s="91">
        <v>213</v>
      </c>
      <c r="B317" s="59" t="s">
        <v>56</v>
      </c>
      <c r="C317" s="94" t="s">
        <v>856</v>
      </c>
      <c r="D317" s="94" t="s">
        <v>878</v>
      </c>
      <c r="E317" s="94" t="s">
        <v>916</v>
      </c>
      <c r="F317" s="94" t="s">
        <v>916</v>
      </c>
      <c r="G317" s="59" t="s">
        <v>22</v>
      </c>
      <c r="H317" s="60">
        <v>1988</v>
      </c>
      <c r="I317" s="61">
        <v>2</v>
      </c>
      <c r="J317" s="61">
        <v>27</v>
      </c>
      <c r="K317" s="61">
        <v>65</v>
      </c>
      <c r="L317" s="61">
        <v>2</v>
      </c>
      <c r="M317" s="43" t="s">
        <v>30</v>
      </c>
      <c r="N317" s="59" t="s">
        <v>28</v>
      </c>
      <c r="O317" s="43" t="s">
        <v>30</v>
      </c>
      <c r="P317" s="43" t="s">
        <v>28</v>
      </c>
      <c r="Q317" s="43" t="s">
        <v>642</v>
      </c>
      <c r="R317" s="59"/>
      <c r="S317" s="43" t="s">
        <v>648</v>
      </c>
      <c r="T317" s="43" t="s">
        <v>618</v>
      </c>
      <c r="U317" s="108" t="s">
        <v>949</v>
      </c>
      <c r="V317" s="108" t="s">
        <v>954</v>
      </c>
      <c r="W317" s="108" t="s">
        <v>948</v>
      </c>
      <c r="X317" s="108" t="s">
        <v>916</v>
      </c>
      <c r="Y317" s="108" t="s">
        <v>916</v>
      </c>
      <c r="Z317" s="44">
        <f t="shared" si="9"/>
        <v>1306.7</v>
      </c>
      <c r="AA317" s="94">
        <v>1306.7</v>
      </c>
      <c r="AB317" s="62"/>
      <c r="AC317" s="94"/>
      <c r="AD317" s="94">
        <f t="shared" si="10"/>
        <v>0</v>
      </c>
      <c r="AE317" s="94"/>
      <c r="AF317" s="94">
        <v>2010</v>
      </c>
      <c r="AG317" s="59"/>
      <c r="AH317" s="59"/>
      <c r="AI317" s="43" t="s">
        <v>11</v>
      </c>
      <c r="AJ317" s="59"/>
      <c r="AK317" s="59" t="s">
        <v>20</v>
      </c>
      <c r="AL317" s="59" t="s">
        <v>20</v>
      </c>
      <c r="AM317" s="59" t="s">
        <v>20</v>
      </c>
      <c r="AN317" s="43" t="s">
        <v>455</v>
      </c>
      <c r="AO317" s="43" t="s">
        <v>455</v>
      </c>
      <c r="AP317" s="94"/>
      <c r="AQ317" s="94"/>
      <c r="AR317" s="94">
        <v>6.38</v>
      </c>
      <c r="AS317" s="94">
        <v>40</v>
      </c>
      <c r="AT317" s="94"/>
      <c r="AU317" s="94"/>
      <c r="AV317" s="94"/>
      <c r="AW317" s="94"/>
      <c r="AX317" s="94"/>
      <c r="AY317" s="94"/>
      <c r="AZ317" s="126" t="s">
        <v>936</v>
      </c>
      <c r="BA317" s="127"/>
    </row>
    <row r="318" spans="1:53" ht="33" customHeight="1">
      <c r="A318" s="89">
        <v>214</v>
      </c>
      <c r="B318" s="59" t="s">
        <v>56</v>
      </c>
      <c r="C318" s="94" t="s">
        <v>856</v>
      </c>
      <c r="D318" s="94" t="s">
        <v>879</v>
      </c>
      <c r="E318" s="94" t="s">
        <v>916</v>
      </c>
      <c r="F318" s="94" t="s">
        <v>916</v>
      </c>
      <c r="G318" s="59" t="s">
        <v>22</v>
      </c>
      <c r="H318" s="60">
        <v>1976</v>
      </c>
      <c r="I318" s="61">
        <v>1</v>
      </c>
      <c r="J318" s="61">
        <v>5</v>
      </c>
      <c r="K318" s="61">
        <v>16</v>
      </c>
      <c r="L318" s="61">
        <v>2</v>
      </c>
      <c r="M318" s="43" t="s">
        <v>30</v>
      </c>
      <c r="N318" s="59" t="s">
        <v>28</v>
      </c>
      <c r="O318" s="43" t="s">
        <v>30</v>
      </c>
      <c r="P318" s="43" t="s">
        <v>28</v>
      </c>
      <c r="Q318" s="43" t="s">
        <v>642</v>
      </c>
      <c r="R318" s="59"/>
      <c r="S318" s="43" t="s">
        <v>647</v>
      </c>
      <c r="T318" s="43" t="s">
        <v>618</v>
      </c>
      <c r="U318" s="108" t="s">
        <v>942</v>
      </c>
      <c r="V318" s="108" t="s">
        <v>950</v>
      </c>
      <c r="W318" s="108" t="s">
        <v>939</v>
      </c>
      <c r="X318" s="108" t="s">
        <v>916</v>
      </c>
      <c r="Y318" s="108" t="s">
        <v>916</v>
      </c>
      <c r="Z318" s="44">
        <f t="shared" si="9"/>
        <v>279.2</v>
      </c>
      <c r="AA318" s="94">
        <v>241.1</v>
      </c>
      <c r="AB318" s="62"/>
      <c r="AC318" s="94">
        <v>38.1</v>
      </c>
      <c r="AD318" s="94">
        <f t="shared" si="10"/>
        <v>38.1</v>
      </c>
      <c r="AE318" s="94"/>
      <c r="AF318" s="94">
        <v>794</v>
      </c>
      <c r="AG318" s="59"/>
      <c r="AH318" s="59"/>
      <c r="AI318" s="59"/>
      <c r="AJ318" s="59"/>
      <c r="AK318" s="59" t="s">
        <v>20</v>
      </c>
      <c r="AL318" s="59"/>
      <c r="AM318" s="59" t="s">
        <v>20</v>
      </c>
      <c r="AN318" s="43" t="s">
        <v>455</v>
      </c>
      <c r="AO318" s="43" t="s">
        <v>455</v>
      </c>
      <c r="AP318" s="94"/>
      <c r="AQ318" s="94"/>
      <c r="AR318" s="94">
        <v>2.89</v>
      </c>
      <c r="AS318" s="94">
        <v>16</v>
      </c>
      <c r="AT318" s="94"/>
      <c r="AU318" s="94"/>
      <c r="AV318" s="94"/>
      <c r="AW318" s="94"/>
      <c r="AX318" s="94"/>
      <c r="AY318" s="94"/>
      <c r="AZ318" s="126" t="s">
        <v>936</v>
      </c>
      <c r="BA318" s="127"/>
    </row>
    <row r="319" spans="1:53" ht="45.75" customHeight="1">
      <c r="A319" s="91">
        <v>215</v>
      </c>
      <c r="B319" s="59" t="s">
        <v>59</v>
      </c>
      <c r="C319" s="94" t="s">
        <v>857</v>
      </c>
      <c r="D319" s="94" t="s">
        <v>809</v>
      </c>
      <c r="E319" s="94" t="s">
        <v>916</v>
      </c>
      <c r="F319" s="94" t="s">
        <v>916</v>
      </c>
      <c r="G319" s="59" t="s">
        <v>22</v>
      </c>
      <c r="H319" s="60">
        <v>1962</v>
      </c>
      <c r="I319" s="61">
        <v>2</v>
      </c>
      <c r="J319" s="61">
        <v>22</v>
      </c>
      <c r="K319" s="61">
        <v>29</v>
      </c>
      <c r="L319" s="61">
        <v>1</v>
      </c>
      <c r="M319" s="43" t="s">
        <v>28</v>
      </c>
      <c r="N319" s="59" t="s">
        <v>28</v>
      </c>
      <c r="O319" s="43" t="s">
        <v>30</v>
      </c>
      <c r="P319" s="43" t="s">
        <v>28</v>
      </c>
      <c r="Q319" s="43" t="s">
        <v>642</v>
      </c>
      <c r="R319" s="59"/>
      <c r="S319" s="43" t="s">
        <v>647</v>
      </c>
      <c r="T319" s="43" t="s">
        <v>618</v>
      </c>
      <c r="U319" s="108" t="s">
        <v>949</v>
      </c>
      <c r="V319" s="108" t="s">
        <v>943</v>
      </c>
      <c r="W319" s="108" t="s">
        <v>944</v>
      </c>
      <c r="X319" s="108" t="s">
        <v>916</v>
      </c>
      <c r="Y319" s="108" t="s">
        <v>916</v>
      </c>
      <c r="Z319" s="44">
        <f t="shared" si="9"/>
        <v>931.9</v>
      </c>
      <c r="AA319" s="94">
        <v>931.9</v>
      </c>
      <c r="AB319" s="62"/>
      <c r="AC319" s="94"/>
      <c r="AD319" s="94">
        <f t="shared" si="10"/>
        <v>0</v>
      </c>
      <c r="AE319" s="94"/>
      <c r="AF319" s="94">
        <v>2659</v>
      </c>
      <c r="AG319" s="43" t="s">
        <v>323</v>
      </c>
      <c r="AH319" s="59"/>
      <c r="AI319" s="43" t="s">
        <v>11</v>
      </c>
      <c r="AJ319" s="59"/>
      <c r="AK319" s="59" t="s">
        <v>20</v>
      </c>
      <c r="AL319" s="59" t="s">
        <v>20</v>
      </c>
      <c r="AM319" s="59" t="s">
        <v>20</v>
      </c>
      <c r="AN319" s="43" t="s">
        <v>323</v>
      </c>
      <c r="AO319" s="43" t="s">
        <v>323</v>
      </c>
      <c r="AP319" s="94"/>
      <c r="AQ319" s="94"/>
      <c r="AR319" s="94">
        <v>6.38</v>
      </c>
      <c r="AS319" s="94">
        <v>1</v>
      </c>
      <c r="AT319" s="94">
        <v>0.2472</v>
      </c>
      <c r="AU319" s="94"/>
      <c r="AV319" s="94"/>
      <c r="AW319" s="94"/>
      <c r="AX319" s="94"/>
      <c r="AY319" s="94"/>
      <c r="AZ319" s="126" t="s">
        <v>936</v>
      </c>
      <c r="BA319" s="127"/>
    </row>
    <row r="320" spans="1:53" ht="45.75" customHeight="1">
      <c r="A320" s="89">
        <v>216</v>
      </c>
      <c r="B320" s="59" t="s">
        <v>59</v>
      </c>
      <c r="C320" s="94" t="s">
        <v>810</v>
      </c>
      <c r="D320" s="94" t="s">
        <v>810</v>
      </c>
      <c r="E320" s="94" t="s">
        <v>916</v>
      </c>
      <c r="F320" s="94" t="s">
        <v>916</v>
      </c>
      <c r="G320" s="59" t="s">
        <v>22</v>
      </c>
      <c r="H320" s="60">
        <v>1998</v>
      </c>
      <c r="I320" s="61">
        <v>2</v>
      </c>
      <c r="J320" s="61">
        <v>6</v>
      </c>
      <c r="K320" s="61">
        <v>12</v>
      </c>
      <c r="L320" s="61">
        <v>1</v>
      </c>
      <c r="M320" s="43" t="s">
        <v>28</v>
      </c>
      <c r="N320" s="59" t="s">
        <v>28</v>
      </c>
      <c r="O320" s="43" t="s">
        <v>30</v>
      </c>
      <c r="P320" s="43" t="s">
        <v>28</v>
      </c>
      <c r="Q320" s="43" t="s">
        <v>642</v>
      </c>
      <c r="R320" s="59"/>
      <c r="S320" s="43" t="s">
        <v>647</v>
      </c>
      <c r="T320" s="43" t="s">
        <v>618</v>
      </c>
      <c r="U320" s="108" t="s">
        <v>949</v>
      </c>
      <c r="V320" s="108" t="s">
        <v>943</v>
      </c>
      <c r="W320" s="108" t="s">
        <v>944</v>
      </c>
      <c r="X320" s="108" t="s">
        <v>916</v>
      </c>
      <c r="Y320" s="108" t="s">
        <v>916</v>
      </c>
      <c r="Z320" s="44">
        <f t="shared" si="9"/>
        <v>629.8</v>
      </c>
      <c r="AA320" s="94">
        <v>629.8</v>
      </c>
      <c r="AB320" s="62"/>
      <c r="AC320" s="94"/>
      <c r="AD320" s="94">
        <f t="shared" si="10"/>
        <v>0</v>
      </c>
      <c r="AE320" s="94"/>
      <c r="AF320" s="94">
        <v>3432</v>
      </c>
      <c r="AG320" s="43" t="s">
        <v>323</v>
      </c>
      <c r="AH320" s="59"/>
      <c r="AI320" s="43" t="s">
        <v>11</v>
      </c>
      <c r="AJ320" s="59"/>
      <c r="AK320" s="59" t="s">
        <v>20</v>
      </c>
      <c r="AL320" s="59" t="s">
        <v>20</v>
      </c>
      <c r="AM320" s="59" t="s">
        <v>20</v>
      </c>
      <c r="AN320" s="43" t="s">
        <v>323</v>
      </c>
      <c r="AO320" s="43" t="s">
        <v>323</v>
      </c>
      <c r="AP320" s="94"/>
      <c r="AQ320" s="94"/>
      <c r="AR320" s="94">
        <v>6.38</v>
      </c>
      <c r="AS320" s="94">
        <v>0</v>
      </c>
      <c r="AT320" s="94">
        <v>0.2472</v>
      </c>
      <c r="AU320" s="94"/>
      <c r="AV320" s="94"/>
      <c r="AW320" s="94"/>
      <c r="AX320" s="94"/>
      <c r="AY320" s="94"/>
      <c r="AZ320" s="126" t="s">
        <v>936</v>
      </c>
      <c r="BA320" s="127"/>
    </row>
    <row r="321" spans="1:53" ht="45.75" customHeight="1">
      <c r="A321" s="91">
        <v>217</v>
      </c>
      <c r="B321" s="59" t="s">
        <v>59</v>
      </c>
      <c r="C321" s="94" t="s">
        <v>811</v>
      </c>
      <c r="D321" s="94" t="s">
        <v>811</v>
      </c>
      <c r="E321" s="94" t="s">
        <v>916</v>
      </c>
      <c r="F321" s="94" t="s">
        <v>916</v>
      </c>
      <c r="G321" s="59" t="s">
        <v>22</v>
      </c>
      <c r="H321" s="60">
        <v>1978</v>
      </c>
      <c r="I321" s="61">
        <v>1</v>
      </c>
      <c r="J321" s="61">
        <v>2</v>
      </c>
      <c r="K321" s="61">
        <v>3</v>
      </c>
      <c r="L321" s="61">
        <v>1</v>
      </c>
      <c r="M321" s="43" t="s">
        <v>28</v>
      </c>
      <c r="N321" s="59" t="s">
        <v>28</v>
      </c>
      <c r="O321" s="43" t="s">
        <v>30</v>
      </c>
      <c r="P321" s="43" t="s">
        <v>28</v>
      </c>
      <c r="Q321" s="43" t="s">
        <v>642</v>
      </c>
      <c r="R321" s="59"/>
      <c r="S321" s="43" t="s">
        <v>647</v>
      </c>
      <c r="T321" s="43" t="s">
        <v>618</v>
      </c>
      <c r="U321" s="108" t="s">
        <v>949</v>
      </c>
      <c r="V321" s="108" t="s">
        <v>943</v>
      </c>
      <c r="W321" s="108" t="s">
        <v>944</v>
      </c>
      <c r="X321" s="108" t="s">
        <v>916</v>
      </c>
      <c r="Y321" s="108" t="s">
        <v>916</v>
      </c>
      <c r="Z321" s="44">
        <f t="shared" si="9"/>
        <v>106.5</v>
      </c>
      <c r="AA321" s="94">
        <v>106.5</v>
      </c>
      <c r="AB321" s="62"/>
      <c r="AC321" s="94"/>
      <c r="AD321" s="94">
        <f t="shared" si="10"/>
        <v>0</v>
      </c>
      <c r="AE321" s="94"/>
      <c r="AF321" s="94">
        <v>1412</v>
      </c>
      <c r="AG321" s="43" t="s">
        <v>323</v>
      </c>
      <c r="AH321" s="59"/>
      <c r="AI321" s="43" t="s">
        <v>11</v>
      </c>
      <c r="AJ321" s="59"/>
      <c r="AK321" s="59" t="s">
        <v>20</v>
      </c>
      <c r="AL321" s="59" t="s">
        <v>20</v>
      </c>
      <c r="AM321" s="59" t="s">
        <v>20</v>
      </c>
      <c r="AN321" s="43" t="s">
        <v>323</v>
      </c>
      <c r="AO321" s="43" t="s">
        <v>323</v>
      </c>
      <c r="AP321" s="94"/>
      <c r="AQ321" s="94"/>
      <c r="AR321" s="94">
        <v>6.38</v>
      </c>
      <c r="AS321" s="94">
        <v>1</v>
      </c>
      <c r="AT321" s="94">
        <v>0.2472</v>
      </c>
      <c r="AU321" s="94"/>
      <c r="AV321" s="94"/>
      <c r="AW321" s="94"/>
      <c r="AX321" s="94"/>
      <c r="AY321" s="94"/>
      <c r="AZ321" s="126" t="s">
        <v>936</v>
      </c>
      <c r="BA321" s="127"/>
    </row>
    <row r="322" spans="1:53" ht="57.75" customHeight="1">
      <c r="A322" s="89">
        <v>218</v>
      </c>
      <c r="B322" s="59" t="s">
        <v>59</v>
      </c>
      <c r="C322" s="94" t="s">
        <v>858</v>
      </c>
      <c r="D322" s="94" t="s">
        <v>880</v>
      </c>
      <c r="E322" s="94" t="s">
        <v>916</v>
      </c>
      <c r="F322" s="94" t="s">
        <v>916</v>
      </c>
      <c r="G322" s="59" t="s">
        <v>22</v>
      </c>
      <c r="H322" s="60">
        <v>1968</v>
      </c>
      <c r="I322" s="61">
        <v>2</v>
      </c>
      <c r="J322" s="61">
        <v>8</v>
      </c>
      <c r="K322" s="61">
        <v>32</v>
      </c>
      <c r="L322" s="61">
        <v>1</v>
      </c>
      <c r="M322" s="43" t="s">
        <v>28</v>
      </c>
      <c r="N322" s="59" t="s">
        <v>28</v>
      </c>
      <c r="O322" s="43" t="s">
        <v>30</v>
      </c>
      <c r="P322" s="43" t="s">
        <v>28</v>
      </c>
      <c r="Q322" s="43" t="s">
        <v>642</v>
      </c>
      <c r="R322" s="59"/>
      <c r="S322" s="43" t="s">
        <v>647</v>
      </c>
      <c r="T322" s="43" t="s">
        <v>620</v>
      </c>
      <c r="U322" s="108" t="s">
        <v>954</v>
      </c>
      <c r="V322" s="108" t="s">
        <v>954</v>
      </c>
      <c r="W322" s="108" t="s">
        <v>944</v>
      </c>
      <c r="X322" s="108" t="s">
        <v>916</v>
      </c>
      <c r="Y322" s="108" t="s">
        <v>916</v>
      </c>
      <c r="Z322" s="44">
        <f t="shared" si="9"/>
        <v>313.6</v>
      </c>
      <c r="AA322" s="94">
        <v>313.6</v>
      </c>
      <c r="AB322" s="62"/>
      <c r="AC322" s="94"/>
      <c r="AD322" s="94">
        <f t="shared" si="10"/>
        <v>0</v>
      </c>
      <c r="AE322" s="94"/>
      <c r="AF322" s="94">
        <v>2614</v>
      </c>
      <c r="AG322" s="43" t="s">
        <v>447</v>
      </c>
      <c r="AH322" s="59"/>
      <c r="AI322" s="43" t="s">
        <v>13</v>
      </c>
      <c r="AJ322" s="59"/>
      <c r="AK322" s="59" t="s">
        <v>20</v>
      </c>
      <c r="AL322" s="59" t="s">
        <v>20</v>
      </c>
      <c r="AM322" s="59" t="s">
        <v>20</v>
      </c>
      <c r="AN322" s="43" t="s">
        <v>447</v>
      </c>
      <c r="AO322" s="43" t="s">
        <v>447</v>
      </c>
      <c r="AP322" s="94"/>
      <c r="AQ322" s="94"/>
      <c r="AR322" s="94">
        <v>4.41</v>
      </c>
      <c r="AS322" s="94">
        <v>29</v>
      </c>
      <c r="AT322" s="94"/>
      <c r="AU322" s="94"/>
      <c r="AV322" s="94"/>
      <c r="AW322" s="94"/>
      <c r="AX322" s="94"/>
      <c r="AY322" s="94"/>
      <c r="AZ322" s="126" t="s">
        <v>936</v>
      </c>
      <c r="BA322" s="127"/>
    </row>
    <row r="323" spans="1:53" ht="62.25" customHeight="1">
      <c r="A323" s="91">
        <v>219</v>
      </c>
      <c r="B323" s="59" t="s">
        <v>59</v>
      </c>
      <c r="C323" s="94" t="s">
        <v>858</v>
      </c>
      <c r="D323" s="94" t="s">
        <v>881</v>
      </c>
      <c r="E323" s="94" t="s">
        <v>916</v>
      </c>
      <c r="F323" s="94" t="s">
        <v>916</v>
      </c>
      <c r="G323" s="59" t="s">
        <v>22</v>
      </c>
      <c r="H323" s="60">
        <v>1968</v>
      </c>
      <c r="I323" s="61">
        <v>2</v>
      </c>
      <c r="J323" s="61">
        <v>8</v>
      </c>
      <c r="K323" s="61">
        <v>12</v>
      </c>
      <c r="L323" s="61">
        <v>1</v>
      </c>
      <c r="M323" s="43" t="s">
        <v>28</v>
      </c>
      <c r="N323" s="59" t="s">
        <v>28</v>
      </c>
      <c r="O323" s="43" t="s">
        <v>30</v>
      </c>
      <c r="P323" s="43" t="s">
        <v>28</v>
      </c>
      <c r="Q323" s="43" t="s">
        <v>642</v>
      </c>
      <c r="R323" s="59"/>
      <c r="S323" s="43" t="s">
        <v>647</v>
      </c>
      <c r="T323" s="43" t="s">
        <v>620</v>
      </c>
      <c r="U323" s="108" t="s">
        <v>956</v>
      </c>
      <c r="V323" s="108" t="s">
        <v>954</v>
      </c>
      <c r="W323" s="108" t="s">
        <v>944</v>
      </c>
      <c r="X323" s="108" t="s">
        <v>916</v>
      </c>
      <c r="Y323" s="108" t="s">
        <v>916</v>
      </c>
      <c r="Z323" s="44">
        <f t="shared" si="9"/>
        <v>384.5</v>
      </c>
      <c r="AA323" s="94">
        <v>384.5</v>
      </c>
      <c r="AB323" s="62"/>
      <c r="AC323" s="94"/>
      <c r="AD323" s="94">
        <f t="shared" si="10"/>
        <v>0</v>
      </c>
      <c r="AE323" s="94"/>
      <c r="AF323" s="94">
        <v>1532</v>
      </c>
      <c r="AG323" s="43" t="s">
        <v>447</v>
      </c>
      <c r="AH323" s="59"/>
      <c r="AI323" s="43" t="s">
        <v>11</v>
      </c>
      <c r="AJ323" s="59"/>
      <c r="AK323" s="59" t="s">
        <v>20</v>
      </c>
      <c r="AL323" s="59" t="s">
        <v>20</v>
      </c>
      <c r="AM323" s="59" t="s">
        <v>20</v>
      </c>
      <c r="AN323" s="43" t="s">
        <v>447</v>
      </c>
      <c r="AO323" s="43" t="s">
        <v>447</v>
      </c>
      <c r="AP323" s="94"/>
      <c r="AQ323" s="94"/>
      <c r="AR323" s="94">
        <v>6.38</v>
      </c>
      <c r="AS323" s="94">
        <v>10</v>
      </c>
      <c r="AT323" s="94"/>
      <c r="AU323" s="94"/>
      <c r="AV323" s="94"/>
      <c r="AW323" s="94"/>
      <c r="AX323" s="94"/>
      <c r="AY323" s="94"/>
      <c r="AZ323" s="126" t="s">
        <v>936</v>
      </c>
      <c r="BA323" s="127"/>
    </row>
    <row r="324" spans="1:53" ht="62.25" customHeight="1">
      <c r="A324" s="89">
        <v>220</v>
      </c>
      <c r="B324" s="59" t="s">
        <v>59</v>
      </c>
      <c r="C324" s="94" t="s">
        <v>858</v>
      </c>
      <c r="D324" s="94" t="s">
        <v>882</v>
      </c>
      <c r="E324" s="94" t="s">
        <v>916</v>
      </c>
      <c r="F324" s="94" t="s">
        <v>916</v>
      </c>
      <c r="G324" s="59" t="s">
        <v>22</v>
      </c>
      <c r="H324" s="60">
        <v>1969</v>
      </c>
      <c r="I324" s="61">
        <v>2</v>
      </c>
      <c r="J324" s="61">
        <v>8</v>
      </c>
      <c r="K324" s="61">
        <v>22</v>
      </c>
      <c r="L324" s="61">
        <v>1</v>
      </c>
      <c r="M324" s="43" t="s">
        <v>28</v>
      </c>
      <c r="N324" s="59" t="s">
        <v>28</v>
      </c>
      <c r="O324" s="43"/>
      <c r="P324" s="43" t="s">
        <v>28</v>
      </c>
      <c r="Q324" s="43" t="s">
        <v>643</v>
      </c>
      <c r="R324" s="59"/>
      <c r="S324" s="43" t="s">
        <v>647</v>
      </c>
      <c r="T324" s="43" t="s">
        <v>620</v>
      </c>
      <c r="U324" s="108" t="s">
        <v>956</v>
      </c>
      <c r="V324" s="108" t="s">
        <v>954</v>
      </c>
      <c r="W324" s="108" t="s">
        <v>944</v>
      </c>
      <c r="X324" s="108" t="s">
        <v>916</v>
      </c>
      <c r="Y324" s="108" t="s">
        <v>916</v>
      </c>
      <c r="Z324" s="44">
        <f t="shared" si="9"/>
        <v>387.8</v>
      </c>
      <c r="AA324" s="94">
        <v>387.8</v>
      </c>
      <c r="AB324" s="62"/>
      <c r="AC324" s="94"/>
      <c r="AD324" s="94">
        <f t="shared" si="10"/>
        <v>0</v>
      </c>
      <c r="AE324" s="94"/>
      <c r="AF324" s="94">
        <v>1532</v>
      </c>
      <c r="AG324" s="43" t="s">
        <v>447</v>
      </c>
      <c r="AH324" s="59"/>
      <c r="AI324" s="43" t="s">
        <v>13</v>
      </c>
      <c r="AJ324" s="59"/>
      <c r="AK324" s="59" t="s">
        <v>20</v>
      </c>
      <c r="AL324" s="59" t="s">
        <v>20</v>
      </c>
      <c r="AM324" s="59" t="s">
        <v>20</v>
      </c>
      <c r="AN324" s="43" t="s">
        <v>447</v>
      </c>
      <c r="AO324" s="43" t="s">
        <v>447</v>
      </c>
      <c r="AP324" s="94"/>
      <c r="AQ324" s="94"/>
      <c r="AR324" s="94">
        <v>4.41</v>
      </c>
      <c r="AS324" s="94">
        <v>13</v>
      </c>
      <c r="AT324" s="94"/>
      <c r="AU324" s="94"/>
      <c r="AV324" s="94"/>
      <c r="AW324" s="94"/>
      <c r="AX324" s="94"/>
      <c r="AY324" s="94"/>
      <c r="AZ324" s="126" t="s">
        <v>936</v>
      </c>
      <c r="BA324" s="127"/>
    </row>
    <row r="325" spans="1:53" ht="62.25" customHeight="1">
      <c r="A325" s="92"/>
      <c r="B325" s="59" t="s">
        <v>59</v>
      </c>
      <c r="C325" s="94" t="s">
        <v>858</v>
      </c>
      <c r="D325" s="94" t="s">
        <v>935</v>
      </c>
      <c r="E325" s="94" t="s">
        <v>916</v>
      </c>
      <c r="F325" s="94" t="s">
        <v>916</v>
      </c>
      <c r="G325" s="59" t="s">
        <v>22</v>
      </c>
      <c r="H325" s="60">
        <v>1969</v>
      </c>
      <c r="I325" s="61">
        <v>2</v>
      </c>
      <c r="J325" s="61">
        <v>8</v>
      </c>
      <c r="K325" s="61">
        <v>20</v>
      </c>
      <c r="L325" s="61">
        <v>1</v>
      </c>
      <c r="M325" s="43" t="s">
        <v>28</v>
      </c>
      <c r="N325" s="59" t="s">
        <v>28</v>
      </c>
      <c r="O325" s="43" t="s">
        <v>30</v>
      </c>
      <c r="P325" s="43" t="s">
        <v>28</v>
      </c>
      <c r="Q325" s="43" t="s">
        <v>642</v>
      </c>
      <c r="R325" s="59"/>
      <c r="S325" s="43" t="s">
        <v>647</v>
      </c>
      <c r="T325" s="43" t="s">
        <v>619</v>
      </c>
      <c r="U325" s="108" t="s">
        <v>956</v>
      </c>
      <c r="V325" s="108" t="s">
        <v>954</v>
      </c>
      <c r="W325" s="108" t="s">
        <v>944</v>
      </c>
      <c r="X325" s="108" t="s">
        <v>916</v>
      </c>
      <c r="Y325" s="108" t="s">
        <v>916</v>
      </c>
      <c r="Z325" s="44">
        <f t="shared" si="9"/>
        <v>308.1</v>
      </c>
      <c r="AA325" s="94">
        <v>308.1</v>
      </c>
      <c r="AB325" s="62"/>
      <c r="AC325" s="94"/>
      <c r="AD325" s="94">
        <v>0</v>
      </c>
      <c r="AE325" s="94"/>
      <c r="AF325" s="94">
        <v>1532</v>
      </c>
      <c r="AG325" s="43" t="s">
        <v>447</v>
      </c>
      <c r="AH325" s="59"/>
      <c r="AI325" s="43" t="s">
        <v>11</v>
      </c>
      <c r="AJ325" s="59"/>
      <c r="AK325" s="59" t="s">
        <v>20</v>
      </c>
      <c r="AL325" s="59" t="s">
        <v>20</v>
      </c>
      <c r="AM325" s="59" t="s">
        <v>20</v>
      </c>
      <c r="AN325" s="43" t="s">
        <v>447</v>
      </c>
      <c r="AO325" s="43" t="s">
        <v>447</v>
      </c>
      <c r="AP325" s="94"/>
      <c r="AQ325" s="94"/>
      <c r="AR325" s="94">
        <v>6.38</v>
      </c>
      <c r="AS325" s="94">
        <v>10</v>
      </c>
      <c r="AT325" s="94"/>
      <c r="AU325" s="94"/>
      <c r="AV325" s="94"/>
      <c r="AW325" s="94"/>
      <c r="AX325" s="94"/>
      <c r="AY325" s="94"/>
      <c r="AZ325" s="124">
        <v>42023</v>
      </c>
      <c r="BA325" s="47" t="s">
        <v>934</v>
      </c>
    </row>
    <row r="326" spans="1:53" ht="56.25" customHeight="1">
      <c r="A326" s="91">
        <v>221</v>
      </c>
      <c r="B326" s="59" t="s">
        <v>59</v>
      </c>
      <c r="C326" s="94" t="s">
        <v>858</v>
      </c>
      <c r="D326" s="94" t="s">
        <v>883</v>
      </c>
      <c r="E326" s="94" t="s">
        <v>916</v>
      </c>
      <c r="F326" s="94" t="s">
        <v>916</v>
      </c>
      <c r="G326" s="59" t="s">
        <v>22</v>
      </c>
      <c r="H326" s="60">
        <v>1982</v>
      </c>
      <c r="I326" s="61">
        <v>3</v>
      </c>
      <c r="J326" s="61">
        <v>18</v>
      </c>
      <c r="K326" s="61">
        <v>38</v>
      </c>
      <c r="L326" s="61">
        <v>1</v>
      </c>
      <c r="M326" s="43" t="s">
        <v>28</v>
      </c>
      <c r="N326" s="59" t="s">
        <v>28</v>
      </c>
      <c r="O326" s="43" t="s">
        <v>30</v>
      </c>
      <c r="P326" s="43" t="s">
        <v>28</v>
      </c>
      <c r="Q326" s="43" t="s">
        <v>642</v>
      </c>
      <c r="R326" s="59"/>
      <c r="S326" s="43" t="s">
        <v>648</v>
      </c>
      <c r="T326" s="43" t="s">
        <v>620</v>
      </c>
      <c r="U326" s="108" t="s">
        <v>956</v>
      </c>
      <c r="V326" s="108" t="s">
        <v>954</v>
      </c>
      <c r="W326" s="108" t="s">
        <v>944</v>
      </c>
      <c r="X326" s="108" t="s">
        <v>916</v>
      </c>
      <c r="Y326" s="108" t="s">
        <v>916</v>
      </c>
      <c r="Z326" s="44">
        <f t="shared" si="9"/>
        <v>843.8</v>
      </c>
      <c r="AA326" s="94">
        <v>843.8</v>
      </c>
      <c r="AB326" s="62"/>
      <c r="AC326" s="94"/>
      <c r="AD326" s="94">
        <f t="shared" si="10"/>
        <v>0</v>
      </c>
      <c r="AE326" s="94"/>
      <c r="AF326" s="94">
        <v>2659</v>
      </c>
      <c r="AG326" s="43" t="s">
        <v>447</v>
      </c>
      <c r="AH326" s="59"/>
      <c r="AI326" s="43" t="s">
        <v>11</v>
      </c>
      <c r="AJ326" s="59"/>
      <c r="AK326" s="59" t="s">
        <v>20</v>
      </c>
      <c r="AL326" s="59" t="s">
        <v>20</v>
      </c>
      <c r="AM326" s="59" t="s">
        <v>20</v>
      </c>
      <c r="AN326" s="43" t="s">
        <v>447</v>
      </c>
      <c r="AO326" s="43" t="s">
        <v>447</v>
      </c>
      <c r="AP326" s="94"/>
      <c r="AQ326" s="94"/>
      <c r="AR326" s="94">
        <v>6.38</v>
      </c>
      <c r="AS326" s="94">
        <v>21</v>
      </c>
      <c r="AT326" s="94">
        <v>0.2472</v>
      </c>
      <c r="AU326" s="94"/>
      <c r="AV326" s="94"/>
      <c r="AW326" s="94"/>
      <c r="AX326" s="94"/>
      <c r="AY326" s="94"/>
      <c r="AZ326" s="126" t="s">
        <v>936</v>
      </c>
      <c r="BA326" s="127"/>
    </row>
    <row r="327" spans="1:53" ht="56.25" customHeight="1">
      <c r="A327" s="89">
        <v>222</v>
      </c>
      <c r="B327" s="59" t="s">
        <v>59</v>
      </c>
      <c r="C327" s="94" t="s">
        <v>858</v>
      </c>
      <c r="D327" s="94" t="s">
        <v>884</v>
      </c>
      <c r="E327" s="94" t="s">
        <v>916</v>
      </c>
      <c r="F327" s="94" t="s">
        <v>916</v>
      </c>
      <c r="G327" s="59" t="s">
        <v>22</v>
      </c>
      <c r="H327" s="60">
        <v>1982</v>
      </c>
      <c r="I327" s="61">
        <v>3</v>
      </c>
      <c r="J327" s="61">
        <v>18</v>
      </c>
      <c r="K327" s="61">
        <v>34</v>
      </c>
      <c r="L327" s="61">
        <v>1</v>
      </c>
      <c r="M327" s="43" t="s">
        <v>28</v>
      </c>
      <c r="N327" s="59" t="s">
        <v>28</v>
      </c>
      <c r="O327" s="43" t="s">
        <v>30</v>
      </c>
      <c r="P327" s="43" t="s">
        <v>28</v>
      </c>
      <c r="Q327" s="43" t="s">
        <v>642</v>
      </c>
      <c r="R327" s="59"/>
      <c r="S327" s="43" t="s">
        <v>648</v>
      </c>
      <c r="T327" s="43" t="s">
        <v>620</v>
      </c>
      <c r="U327" s="108" t="s">
        <v>956</v>
      </c>
      <c r="V327" s="108" t="s">
        <v>954</v>
      </c>
      <c r="W327" s="108" t="s">
        <v>944</v>
      </c>
      <c r="X327" s="108" t="s">
        <v>916</v>
      </c>
      <c r="Y327" s="108" t="s">
        <v>916</v>
      </c>
      <c r="Z327" s="44">
        <f t="shared" si="9"/>
        <v>827.4</v>
      </c>
      <c r="AA327" s="94">
        <v>827.4</v>
      </c>
      <c r="AB327" s="62"/>
      <c r="AC327" s="94"/>
      <c r="AD327" s="94">
        <f t="shared" si="10"/>
        <v>0</v>
      </c>
      <c r="AE327" s="94"/>
      <c r="AF327" s="94">
        <v>2659</v>
      </c>
      <c r="AG327" s="43" t="s">
        <v>447</v>
      </c>
      <c r="AH327" s="59"/>
      <c r="AI327" s="43" t="s">
        <v>11</v>
      </c>
      <c r="AJ327" s="59"/>
      <c r="AK327" s="59" t="s">
        <v>20</v>
      </c>
      <c r="AL327" s="59" t="s">
        <v>20</v>
      </c>
      <c r="AM327" s="59" t="s">
        <v>20</v>
      </c>
      <c r="AN327" s="43" t="s">
        <v>447</v>
      </c>
      <c r="AO327" s="43" t="s">
        <v>447</v>
      </c>
      <c r="AP327" s="94"/>
      <c r="AQ327" s="94"/>
      <c r="AR327" s="94">
        <v>6.38</v>
      </c>
      <c r="AS327" s="94">
        <v>8</v>
      </c>
      <c r="AT327" s="94">
        <v>0.2472</v>
      </c>
      <c r="AU327" s="94"/>
      <c r="AV327" s="94"/>
      <c r="AW327" s="94"/>
      <c r="AX327" s="94"/>
      <c r="AY327" s="94"/>
      <c r="AZ327" s="126" t="s">
        <v>936</v>
      </c>
      <c r="BA327" s="127"/>
    </row>
    <row r="328" spans="1:53" ht="30.75" customHeight="1">
      <c r="A328" s="91">
        <v>223</v>
      </c>
      <c r="B328" s="59" t="s">
        <v>59</v>
      </c>
      <c r="C328" s="94" t="s">
        <v>858</v>
      </c>
      <c r="D328" s="94" t="s">
        <v>885</v>
      </c>
      <c r="E328" s="94" t="s">
        <v>916</v>
      </c>
      <c r="F328" s="94" t="s">
        <v>916</v>
      </c>
      <c r="G328" s="59" t="s">
        <v>22</v>
      </c>
      <c r="H328" s="60">
        <v>1989</v>
      </c>
      <c r="I328" s="61">
        <v>3</v>
      </c>
      <c r="J328" s="61">
        <v>18</v>
      </c>
      <c r="K328" s="61">
        <v>44</v>
      </c>
      <c r="L328" s="61">
        <v>1</v>
      </c>
      <c r="M328" s="43" t="s">
        <v>28</v>
      </c>
      <c r="N328" s="59" t="s">
        <v>28</v>
      </c>
      <c r="O328" s="43" t="s">
        <v>30</v>
      </c>
      <c r="P328" s="43" t="s">
        <v>28</v>
      </c>
      <c r="Q328" s="43" t="s">
        <v>642</v>
      </c>
      <c r="R328" s="59"/>
      <c r="S328" s="43" t="s">
        <v>648</v>
      </c>
      <c r="T328" s="43" t="s">
        <v>618</v>
      </c>
      <c r="U328" s="108" t="s">
        <v>956</v>
      </c>
      <c r="V328" s="108" t="s">
        <v>954</v>
      </c>
      <c r="W328" s="108" t="s">
        <v>944</v>
      </c>
      <c r="X328" s="108" t="s">
        <v>916</v>
      </c>
      <c r="Y328" s="108" t="s">
        <v>916</v>
      </c>
      <c r="Z328" s="44">
        <f t="shared" si="9"/>
        <v>857.8</v>
      </c>
      <c r="AA328" s="94">
        <v>857.8</v>
      </c>
      <c r="AB328" s="62"/>
      <c r="AC328" s="94"/>
      <c r="AD328" s="94">
        <f t="shared" si="10"/>
        <v>0</v>
      </c>
      <c r="AE328" s="94"/>
      <c r="AF328" s="94">
        <v>2659</v>
      </c>
      <c r="AG328" s="43" t="s">
        <v>447</v>
      </c>
      <c r="AH328" s="59"/>
      <c r="AI328" s="43" t="s">
        <v>11</v>
      </c>
      <c r="AJ328" s="59"/>
      <c r="AK328" s="59" t="s">
        <v>20</v>
      </c>
      <c r="AL328" s="59" t="s">
        <v>20</v>
      </c>
      <c r="AM328" s="59" t="s">
        <v>20</v>
      </c>
      <c r="AN328" s="43" t="s">
        <v>447</v>
      </c>
      <c r="AO328" s="43" t="s">
        <v>447</v>
      </c>
      <c r="AP328" s="94"/>
      <c r="AQ328" s="94"/>
      <c r="AR328" s="94">
        <v>6.38</v>
      </c>
      <c r="AS328" s="94">
        <v>16</v>
      </c>
      <c r="AT328" s="94">
        <v>0.2472</v>
      </c>
      <c r="AU328" s="94"/>
      <c r="AV328" s="94"/>
      <c r="AW328" s="94"/>
      <c r="AX328" s="94"/>
      <c r="AY328" s="94"/>
      <c r="AZ328" s="126" t="s">
        <v>936</v>
      </c>
      <c r="BA328" s="127"/>
    </row>
    <row r="329" spans="1:53" ht="60" customHeight="1">
      <c r="A329" s="89">
        <v>224</v>
      </c>
      <c r="B329" s="59" t="s">
        <v>59</v>
      </c>
      <c r="C329" s="94" t="s">
        <v>858</v>
      </c>
      <c r="D329" s="94" t="s">
        <v>886</v>
      </c>
      <c r="E329" s="94" t="s">
        <v>916</v>
      </c>
      <c r="F329" s="94" t="s">
        <v>916</v>
      </c>
      <c r="G329" s="59" t="s">
        <v>22</v>
      </c>
      <c r="H329" s="60">
        <v>1986</v>
      </c>
      <c r="I329" s="61">
        <v>3</v>
      </c>
      <c r="J329" s="61">
        <v>36</v>
      </c>
      <c r="K329" s="61">
        <v>93</v>
      </c>
      <c r="L329" s="61">
        <v>1</v>
      </c>
      <c r="M329" s="43" t="s">
        <v>28</v>
      </c>
      <c r="N329" s="59" t="s">
        <v>28</v>
      </c>
      <c r="O329" s="43" t="s">
        <v>30</v>
      </c>
      <c r="P329" s="43" t="s">
        <v>28</v>
      </c>
      <c r="Q329" s="43" t="s">
        <v>642</v>
      </c>
      <c r="R329" s="59"/>
      <c r="S329" s="43" t="s">
        <v>647</v>
      </c>
      <c r="T329" s="43" t="s">
        <v>620</v>
      </c>
      <c r="U329" s="108" t="s">
        <v>956</v>
      </c>
      <c r="V329" s="108" t="s">
        <v>954</v>
      </c>
      <c r="W329" s="108" t="s">
        <v>944</v>
      </c>
      <c r="X329" s="108" t="s">
        <v>916</v>
      </c>
      <c r="Y329" s="108" t="s">
        <v>916</v>
      </c>
      <c r="Z329" s="44">
        <f t="shared" si="9"/>
        <v>1864.3</v>
      </c>
      <c r="AA329" s="94">
        <v>1864.3</v>
      </c>
      <c r="AB329" s="62"/>
      <c r="AC329" s="94"/>
      <c r="AD329" s="94">
        <f t="shared" si="10"/>
        <v>0</v>
      </c>
      <c r="AE329" s="94"/>
      <c r="AF329" s="94">
        <v>2047.2</v>
      </c>
      <c r="AG329" s="43" t="s">
        <v>447</v>
      </c>
      <c r="AH329" s="59"/>
      <c r="AI329" s="43" t="s">
        <v>11</v>
      </c>
      <c r="AJ329" s="59"/>
      <c r="AK329" s="59" t="s">
        <v>20</v>
      </c>
      <c r="AL329" s="59" t="s">
        <v>20</v>
      </c>
      <c r="AM329" s="59" t="s">
        <v>20</v>
      </c>
      <c r="AN329" s="43" t="s">
        <v>447</v>
      </c>
      <c r="AO329" s="43" t="s">
        <v>447</v>
      </c>
      <c r="AP329" s="94"/>
      <c r="AQ329" s="94"/>
      <c r="AR329" s="94">
        <v>6.38</v>
      </c>
      <c r="AS329" s="94">
        <v>30</v>
      </c>
      <c r="AT329" s="94">
        <v>0.2472</v>
      </c>
      <c r="AU329" s="94"/>
      <c r="AV329" s="94"/>
      <c r="AW329" s="94"/>
      <c r="AX329" s="94"/>
      <c r="AY329" s="94"/>
      <c r="AZ329" s="126" t="s">
        <v>936</v>
      </c>
      <c r="BA329" s="127"/>
    </row>
    <row r="330" spans="1:53" ht="63" customHeight="1">
      <c r="A330" s="91">
        <v>225</v>
      </c>
      <c r="B330" s="59" t="s">
        <v>59</v>
      </c>
      <c r="C330" s="94" t="s">
        <v>858</v>
      </c>
      <c r="D330" s="94" t="s">
        <v>887</v>
      </c>
      <c r="E330" s="94" t="s">
        <v>916</v>
      </c>
      <c r="F330" s="94" t="s">
        <v>916</v>
      </c>
      <c r="G330" s="59" t="s">
        <v>22</v>
      </c>
      <c r="H330" s="60">
        <v>1984</v>
      </c>
      <c r="I330" s="61">
        <v>3</v>
      </c>
      <c r="J330" s="61">
        <v>36</v>
      </c>
      <c r="K330" s="61">
        <v>93</v>
      </c>
      <c r="L330" s="61">
        <v>1</v>
      </c>
      <c r="M330" s="43" t="s">
        <v>28</v>
      </c>
      <c r="N330" s="59" t="s">
        <v>28</v>
      </c>
      <c r="O330" s="43" t="s">
        <v>30</v>
      </c>
      <c r="P330" s="43" t="s">
        <v>28</v>
      </c>
      <c r="Q330" s="43" t="s">
        <v>642</v>
      </c>
      <c r="R330" s="59"/>
      <c r="S330" s="43" t="s">
        <v>647</v>
      </c>
      <c r="T330" s="43" t="s">
        <v>620</v>
      </c>
      <c r="U330" s="108" t="s">
        <v>956</v>
      </c>
      <c r="V330" s="108" t="s">
        <v>954</v>
      </c>
      <c r="W330" s="108" t="s">
        <v>944</v>
      </c>
      <c r="X330" s="108" t="s">
        <v>916</v>
      </c>
      <c r="Y330" s="108" t="s">
        <v>916</v>
      </c>
      <c r="Z330" s="44">
        <f t="shared" si="9"/>
        <v>1870.3</v>
      </c>
      <c r="AA330" s="94">
        <v>1870.3</v>
      </c>
      <c r="AB330" s="62"/>
      <c r="AC330" s="94"/>
      <c r="AD330" s="94">
        <f t="shared" si="10"/>
        <v>0</v>
      </c>
      <c r="AE330" s="94"/>
      <c r="AF330" s="94">
        <v>2047.2</v>
      </c>
      <c r="AG330" s="43" t="s">
        <v>447</v>
      </c>
      <c r="AH330" s="59"/>
      <c r="AI330" s="43" t="s">
        <v>11</v>
      </c>
      <c r="AJ330" s="59"/>
      <c r="AK330" s="59" t="s">
        <v>20</v>
      </c>
      <c r="AL330" s="59" t="s">
        <v>20</v>
      </c>
      <c r="AM330" s="59" t="s">
        <v>20</v>
      </c>
      <c r="AN330" s="43" t="s">
        <v>447</v>
      </c>
      <c r="AO330" s="43" t="s">
        <v>447</v>
      </c>
      <c r="AP330" s="94"/>
      <c r="AQ330" s="94"/>
      <c r="AR330" s="94">
        <v>6.38</v>
      </c>
      <c r="AS330" s="94">
        <v>33</v>
      </c>
      <c r="AT330" s="94">
        <v>0.2472</v>
      </c>
      <c r="AU330" s="94"/>
      <c r="AV330" s="94"/>
      <c r="AW330" s="94"/>
      <c r="AX330" s="94"/>
      <c r="AY330" s="94"/>
      <c r="AZ330" s="126" t="s">
        <v>936</v>
      </c>
      <c r="BA330" s="127"/>
    </row>
    <row r="331" spans="1:53" ht="63" customHeight="1">
      <c r="A331" s="89">
        <v>226</v>
      </c>
      <c r="B331" s="59" t="s">
        <v>59</v>
      </c>
      <c r="C331" s="94" t="s">
        <v>858</v>
      </c>
      <c r="D331" s="94" t="s">
        <v>888</v>
      </c>
      <c r="E331" s="94" t="s">
        <v>916</v>
      </c>
      <c r="F331" s="94" t="s">
        <v>916</v>
      </c>
      <c r="G331" s="59" t="s">
        <v>22</v>
      </c>
      <c r="H331" s="60">
        <v>1973</v>
      </c>
      <c r="I331" s="61">
        <v>2</v>
      </c>
      <c r="J331" s="61">
        <v>12</v>
      </c>
      <c r="K331" s="61">
        <v>25</v>
      </c>
      <c r="L331" s="61">
        <v>1</v>
      </c>
      <c r="M331" s="43" t="s">
        <v>28</v>
      </c>
      <c r="N331" s="59" t="s">
        <v>28</v>
      </c>
      <c r="O331" s="43" t="s">
        <v>30</v>
      </c>
      <c r="P331" s="43" t="s">
        <v>28</v>
      </c>
      <c r="Q331" s="43" t="s">
        <v>642</v>
      </c>
      <c r="R331" s="59"/>
      <c r="S331" s="43" t="s">
        <v>647</v>
      </c>
      <c r="T331" s="43" t="s">
        <v>620</v>
      </c>
      <c r="U331" s="108" t="s">
        <v>956</v>
      </c>
      <c r="V331" s="108" t="s">
        <v>954</v>
      </c>
      <c r="W331" s="108" t="s">
        <v>944</v>
      </c>
      <c r="X331" s="108" t="s">
        <v>916</v>
      </c>
      <c r="Y331" s="108" t="s">
        <v>916</v>
      </c>
      <c r="Z331" s="44">
        <f t="shared" si="9"/>
        <v>572.2</v>
      </c>
      <c r="AA331" s="94">
        <v>572.2</v>
      </c>
      <c r="AB331" s="62"/>
      <c r="AC331" s="94"/>
      <c r="AD331" s="94">
        <f t="shared" si="10"/>
        <v>0</v>
      </c>
      <c r="AE331" s="94"/>
      <c r="AF331" s="94">
        <v>911.3</v>
      </c>
      <c r="AG331" s="43" t="s">
        <v>447</v>
      </c>
      <c r="AH331" s="59"/>
      <c r="AI331" s="43" t="s">
        <v>11</v>
      </c>
      <c r="AJ331" s="59"/>
      <c r="AK331" s="59" t="s">
        <v>20</v>
      </c>
      <c r="AL331" s="59" t="s">
        <v>20</v>
      </c>
      <c r="AM331" s="59" t="s">
        <v>20</v>
      </c>
      <c r="AN331" s="43" t="s">
        <v>447</v>
      </c>
      <c r="AO331" s="43" t="s">
        <v>447</v>
      </c>
      <c r="AP331" s="94"/>
      <c r="AQ331" s="94"/>
      <c r="AR331" s="94">
        <v>6.38</v>
      </c>
      <c r="AS331" s="94">
        <v>8</v>
      </c>
      <c r="AT331" s="94">
        <v>0.2472</v>
      </c>
      <c r="AU331" s="94"/>
      <c r="AV331" s="94"/>
      <c r="AW331" s="94"/>
      <c r="AX331" s="94"/>
      <c r="AY331" s="94"/>
      <c r="AZ331" s="126" t="s">
        <v>936</v>
      </c>
      <c r="BA331" s="127"/>
    </row>
    <row r="332" spans="1:53" ht="63" customHeight="1">
      <c r="A332" s="91">
        <v>227</v>
      </c>
      <c r="B332" s="59" t="s">
        <v>59</v>
      </c>
      <c r="C332" s="94" t="s">
        <v>858</v>
      </c>
      <c r="D332" s="94" t="s">
        <v>889</v>
      </c>
      <c r="E332" s="94" t="s">
        <v>916</v>
      </c>
      <c r="F332" s="94" t="s">
        <v>916</v>
      </c>
      <c r="G332" s="59" t="s">
        <v>22</v>
      </c>
      <c r="H332" s="60">
        <v>1976</v>
      </c>
      <c r="I332" s="61">
        <v>2</v>
      </c>
      <c r="J332" s="61">
        <v>12</v>
      </c>
      <c r="K332" s="61">
        <v>31</v>
      </c>
      <c r="L332" s="61">
        <v>1</v>
      </c>
      <c r="M332" s="43" t="s">
        <v>28</v>
      </c>
      <c r="N332" s="59" t="s">
        <v>28</v>
      </c>
      <c r="O332" s="43" t="s">
        <v>30</v>
      </c>
      <c r="P332" s="43" t="s">
        <v>28</v>
      </c>
      <c r="Q332" s="43" t="s">
        <v>642</v>
      </c>
      <c r="R332" s="59"/>
      <c r="S332" s="43" t="s">
        <v>647</v>
      </c>
      <c r="T332" s="43" t="s">
        <v>620</v>
      </c>
      <c r="U332" s="108" t="s">
        <v>956</v>
      </c>
      <c r="V332" s="108" t="s">
        <v>954</v>
      </c>
      <c r="W332" s="108" t="s">
        <v>944</v>
      </c>
      <c r="X332" s="108" t="s">
        <v>916</v>
      </c>
      <c r="Y332" s="108" t="s">
        <v>916</v>
      </c>
      <c r="Z332" s="44">
        <f t="shared" si="9"/>
        <v>569.4</v>
      </c>
      <c r="AA332" s="94">
        <v>569.4</v>
      </c>
      <c r="AB332" s="62"/>
      <c r="AC332" s="94"/>
      <c r="AD332" s="94">
        <f t="shared" si="10"/>
        <v>0</v>
      </c>
      <c r="AE332" s="94"/>
      <c r="AF332" s="94">
        <v>915</v>
      </c>
      <c r="AG332" s="43" t="s">
        <v>447</v>
      </c>
      <c r="AH332" s="59"/>
      <c r="AI332" s="43" t="s">
        <v>11</v>
      </c>
      <c r="AJ332" s="59"/>
      <c r="AK332" s="59" t="s">
        <v>20</v>
      </c>
      <c r="AL332" s="59" t="s">
        <v>20</v>
      </c>
      <c r="AM332" s="59" t="s">
        <v>20</v>
      </c>
      <c r="AN332" s="43" t="s">
        <v>447</v>
      </c>
      <c r="AO332" s="43" t="s">
        <v>447</v>
      </c>
      <c r="AP332" s="94"/>
      <c r="AQ332" s="94"/>
      <c r="AR332" s="94">
        <v>6.38</v>
      </c>
      <c r="AS332" s="94">
        <v>7</v>
      </c>
      <c r="AT332" s="94">
        <v>0.2472</v>
      </c>
      <c r="AU332" s="94"/>
      <c r="AV332" s="94"/>
      <c r="AW332" s="94"/>
      <c r="AX332" s="94"/>
      <c r="AY332" s="94"/>
      <c r="AZ332" s="126" t="s">
        <v>936</v>
      </c>
      <c r="BA332" s="127"/>
    </row>
    <row r="333" spans="1:53" ht="63" customHeight="1">
      <c r="A333" s="89">
        <v>228</v>
      </c>
      <c r="B333" s="59" t="s">
        <v>59</v>
      </c>
      <c r="C333" s="94" t="s">
        <v>858</v>
      </c>
      <c r="D333" s="94" t="s">
        <v>890</v>
      </c>
      <c r="E333" s="94" t="s">
        <v>916</v>
      </c>
      <c r="F333" s="94" t="s">
        <v>916</v>
      </c>
      <c r="G333" s="59" t="s">
        <v>22</v>
      </c>
      <c r="H333" s="60">
        <v>1980</v>
      </c>
      <c r="I333" s="61">
        <v>3</v>
      </c>
      <c r="J333" s="61">
        <v>24</v>
      </c>
      <c r="K333" s="61">
        <v>66</v>
      </c>
      <c r="L333" s="61">
        <v>1</v>
      </c>
      <c r="M333" s="43" t="s">
        <v>28</v>
      </c>
      <c r="N333" s="59" t="s">
        <v>28</v>
      </c>
      <c r="O333" s="43" t="s">
        <v>30</v>
      </c>
      <c r="P333" s="43" t="s">
        <v>28</v>
      </c>
      <c r="Q333" s="43" t="s">
        <v>642</v>
      </c>
      <c r="R333" s="59"/>
      <c r="S333" s="43" t="s">
        <v>647</v>
      </c>
      <c r="T333" s="43" t="s">
        <v>620</v>
      </c>
      <c r="U333" s="108" t="s">
        <v>956</v>
      </c>
      <c r="V333" s="108" t="s">
        <v>954</v>
      </c>
      <c r="W333" s="108" t="s">
        <v>944</v>
      </c>
      <c r="X333" s="108" t="s">
        <v>916</v>
      </c>
      <c r="Y333" s="108" t="s">
        <v>916</v>
      </c>
      <c r="Z333" s="44">
        <f t="shared" si="9"/>
        <v>1175.3</v>
      </c>
      <c r="AA333" s="94">
        <v>1175.3</v>
      </c>
      <c r="AB333" s="62"/>
      <c r="AC333" s="94"/>
      <c r="AD333" s="94">
        <f t="shared" si="10"/>
        <v>0</v>
      </c>
      <c r="AE333" s="94"/>
      <c r="AF333" s="94">
        <v>911.6</v>
      </c>
      <c r="AG333" s="43" t="s">
        <v>447</v>
      </c>
      <c r="AH333" s="59"/>
      <c r="AI333" s="43" t="s">
        <v>11</v>
      </c>
      <c r="AJ333" s="59"/>
      <c r="AK333" s="59" t="s">
        <v>20</v>
      </c>
      <c r="AL333" s="59" t="s">
        <v>20</v>
      </c>
      <c r="AM333" s="59" t="s">
        <v>20</v>
      </c>
      <c r="AN333" s="43" t="s">
        <v>447</v>
      </c>
      <c r="AO333" s="43" t="s">
        <v>447</v>
      </c>
      <c r="AP333" s="94"/>
      <c r="AQ333" s="94"/>
      <c r="AR333" s="94">
        <v>6.38</v>
      </c>
      <c r="AS333" s="94">
        <v>20</v>
      </c>
      <c r="AT333" s="94">
        <v>0.2472</v>
      </c>
      <c r="AU333" s="94"/>
      <c r="AV333" s="94"/>
      <c r="AW333" s="94"/>
      <c r="AX333" s="94"/>
      <c r="AY333" s="94"/>
      <c r="AZ333" s="126" t="s">
        <v>936</v>
      </c>
      <c r="BA333" s="127"/>
    </row>
    <row r="334" spans="1:53" ht="63" customHeight="1">
      <c r="A334" s="91">
        <v>229</v>
      </c>
      <c r="B334" s="59" t="s">
        <v>59</v>
      </c>
      <c r="C334" s="94" t="s">
        <v>858</v>
      </c>
      <c r="D334" s="94" t="s">
        <v>891</v>
      </c>
      <c r="E334" s="94" t="s">
        <v>916</v>
      </c>
      <c r="F334" s="94" t="s">
        <v>916</v>
      </c>
      <c r="G334" s="59" t="s">
        <v>22</v>
      </c>
      <c r="H334" s="60">
        <v>1979</v>
      </c>
      <c r="I334" s="61">
        <v>2</v>
      </c>
      <c r="J334" s="61">
        <v>18</v>
      </c>
      <c r="K334" s="61">
        <v>49</v>
      </c>
      <c r="L334" s="61">
        <v>1</v>
      </c>
      <c r="M334" s="43" t="s">
        <v>28</v>
      </c>
      <c r="N334" s="59" t="s">
        <v>28</v>
      </c>
      <c r="O334" s="43" t="s">
        <v>30</v>
      </c>
      <c r="P334" s="43" t="s">
        <v>28</v>
      </c>
      <c r="Q334" s="43" t="s">
        <v>642</v>
      </c>
      <c r="R334" s="59"/>
      <c r="S334" s="43" t="s">
        <v>647</v>
      </c>
      <c r="T334" s="43" t="s">
        <v>620</v>
      </c>
      <c r="U334" s="108" t="s">
        <v>956</v>
      </c>
      <c r="V334" s="108" t="s">
        <v>954</v>
      </c>
      <c r="W334" s="108" t="s">
        <v>944</v>
      </c>
      <c r="X334" s="108" t="s">
        <v>916</v>
      </c>
      <c r="Y334" s="108" t="s">
        <v>916</v>
      </c>
      <c r="Z334" s="44">
        <f t="shared" si="9"/>
        <v>848.4</v>
      </c>
      <c r="AA334" s="94">
        <v>848.4</v>
      </c>
      <c r="AB334" s="62"/>
      <c r="AC334" s="94"/>
      <c r="AD334" s="94">
        <f t="shared" si="10"/>
        <v>0</v>
      </c>
      <c r="AE334" s="94"/>
      <c r="AF334" s="94">
        <v>912</v>
      </c>
      <c r="AG334" s="43" t="s">
        <v>447</v>
      </c>
      <c r="AH334" s="59"/>
      <c r="AI334" s="43" t="s">
        <v>11</v>
      </c>
      <c r="AJ334" s="59"/>
      <c r="AK334" s="59" t="s">
        <v>20</v>
      </c>
      <c r="AL334" s="59" t="s">
        <v>20</v>
      </c>
      <c r="AM334" s="59" t="s">
        <v>20</v>
      </c>
      <c r="AN334" s="43" t="s">
        <v>447</v>
      </c>
      <c r="AO334" s="43" t="s">
        <v>447</v>
      </c>
      <c r="AP334" s="94"/>
      <c r="AQ334" s="94"/>
      <c r="AR334" s="94">
        <v>6.38</v>
      </c>
      <c r="AS334" s="94">
        <v>21</v>
      </c>
      <c r="AT334" s="94">
        <v>0.2472</v>
      </c>
      <c r="AU334" s="94"/>
      <c r="AV334" s="94"/>
      <c r="AW334" s="94"/>
      <c r="AX334" s="94"/>
      <c r="AY334" s="94"/>
      <c r="AZ334" s="126" t="s">
        <v>936</v>
      </c>
      <c r="BA334" s="127"/>
    </row>
    <row r="335" spans="1:53" ht="63" customHeight="1">
      <c r="A335" s="89">
        <v>230</v>
      </c>
      <c r="B335" s="59" t="s">
        <v>59</v>
      </c>
      <c r="C335" s="94" t="s">
        <v>858</v>
      </c>
      <c r="D335" s="94" t="s">
        <v>892</v>
      </c>
      <c r="E335" s="94" t="s">
        <v>916</v>
      </c>
      <c r="F335" s="94" t="s">
        <v>916</v>
      </c>
      <c r="G335" s="59" t="s">
        <v>22</v>
      </c>
      <c r="H335" s="60">
        <v>1979</v>
      </c>
      <c r="I335" s="61">
        <v>2</v>
      </c>
      <c r="J335" s="61">
        <v>18</v>
      </c>
      <c r="K335" s="61">
        <v>41</v>
      </c>
      <c r="L335" s="61">
        <v>1</v>
      </c>
      <c r="M335" s="43" t="s">
        <v>28</v>
      </c>
      <c r="N335" s="59" t="s">
        <v>28</v>
      </c>
      <c r="O335" s="43" t="s">
        <v>30</v>
      </c>
      <c r="P335" s="43" t="s">
        <v>28</v>
      </c>
      <c r="Q335" s="43" t="s">
        <v>642</v>
      </c>
      <c r="R335" s="59"/>
      <c r="S335" s="43" t="s">
        <v>647</v>
      </c>
      <c r="T335" s="43" t="s">
        <v>620</v>
      </c>
      <c r="U335" s="108" t="s">
        <v>956</v>
      </c>
      <c r="V335" s="108" t="s">
        <v>954</v>
      </c>
      <c r="W335" s="108" t="s">
        <v>944</v>
      </c>
      <c r="X335" s="108" t="s">
        <v>916</v>
      </c>
      <c r="Y335" s="108" t="s">
        <v>916</v>
      </c>
      <c r="Z335" s="44">
        <f t="shared" si="9"/>
        <v>846.6</v>
      </c>
      <c r="AA335" s="94">
        <v>846.6</v>
      </c>
      <c r="AB335" s="62"/>
      <c r="AC335" s="94"/>
      <c r="AD335" s="94">
        <f t="shared" si="10"/>
        <v>0</v>
      </c>
      <c r="AE335" s="94"/>
      <c r="AF335" s="94">
        <v>914</v>
      </c>
      <c r="AG335" s="43" t="s">
        <v>447</v>
      </c>
      <c r="AH335" s="59"/>
      <c r="AI335" s="43" t="s">
        <v>11</v>
      </c>
      <c r="AJ335" s="59"/>
      <c r="AK335" s="59" t="s">
        <v>20</v>
      </c>
      <c r="AL335" s="59" t="s">
        <v>20</v>
      </c>
      <c r="AM335" s="59" t="s">
        <v>20</v>
      </c>
      <c r="AN335" s="43" t="s">
        <v>447</v>
      </c>
      <c r="AO335" s="43" t="s">
        <v>447</v>
      </c>
      <c r="AP335" s="94"/>
      <c r="AQ335" s="94"/>
      <c r="AR335" s="94">
        <v>6.38</v>
      </c>
      <c r="AS335" s="94">
        <v>8</v>
      </c>
      <c r="AT335" s="94">
        <v>0.2472</v>
      </c>
      <c r="AU335" s="94"/>
      <c r="AV335" s="94"/>
      <c r="AW335" s="94"/>
      <c r="AX335" s="94"/>
      <c r="AY335" s="94"/>
      <c r="AZ335" s="126" t="s">
        <v>936</v>
      </c>
      <c r="BA335" s="127"/>
    </row>
    <row r="336" spans="1:53" ht="63" customHeight="1">
      <c r="A336" s="91">
        <v>231</v>
      </c>
      <c r="B336" s="59" t="s">
        <v>59</v>
      </c>
      <c r="C336" s="94" t="s">
        <v>858</v>
      </c>
      <c r="D336" s="94" t="s">
        <v>893</v>
      </c>
      <c r="E336" s="94" t="s">
        <v>916</v>
      </c>
      <c r="F336" s="94" t="s">
        <v>916</v>
      </c>
      <c r="G336" s="59" t="s">
        <v>22</v>
      </c>
      <c r="H336" s="60">
        <v>1980</v>
      </c>
      <c r="I336" s="61">
        <v>3</v>
      </c>
      <c r="J336" s="61">
        <v>24</v>
      </c>
      <c r="K336" s="61">
        <v>68</v>
      </c>
      <c r="L336" s="61">
        <v>1</v>
      </c>
      <c r="M336" s="43" t="s">
        <v>28</v>
      </c>
      <c r="N336" s="59" t="s">
        <v>28</v>
      </c>
      <c r="O336" s="43" t="s">
        <v>30</v>
      </c>
      <c r="P336" s="43" t="s">
        <v>28</v>
      </c>
      <c r="Q336" s="43" t="s">
        <v>642</v>
      </c>
      <c r="R336" s="59"/>
      <c r="S336" s="43" t="s">
        <v>647</v>
      </c>
      <c r="T336" s="43" t="s">
        <v>620</v>
      </c>
      <c r="U336" s="108" t="s">
        <v>956</v>
      </c>
      <c r="V336" s="108" t="s">
        <v>954</v>
      </c>
      <c r="W336" s="108" t="s">
        <v>944</v>
      </c>
      <c r="X336" s="108" t="s">
        <v>916</v>
      </c>
      <c r="Y336" s="108" t="s">
        <v>916</v>
      </c>
      <c r="Z336" s="44">
        <f t="shared" si="9"/>
        <v>1156.3</v>
      </c>
      <c r="AA336" s="94">
        <v>1156.3</v>
      </c>
      <c r="AB336" s="62"/>
      <c r="AC336" s="94"/>
      <c r="AD336" s="94">
        <f t="shared" si="10"/>
        <v>0</v>
      </c>
      <c r="AE336" s="94"/>
      <c r="AF336" s="94">
        <v>930</v>
      </c>
      <c r="AG336" s="43" t="s">
        <v>447</v>
      </c>
      <c r="AH336" s="59"/>
      <c r="AI336" s="43" t="s">
        <v>11</v>
      </c>
      <c r="AJ336" s="59"/>
      <c r="AK336" s="59" t="s">
        <v>20</v>
      </c>
      <c r="AL336" s="59" t="s">
        <v>20</v>
      </c>
      <c r="AM336" s="59" t="s">
        <v>20</v>
      </c>
      <c r="AN336" s="43" t="s">
        <v>447</v>
      </c>
      <c r="AO336" s="43" t="s">
        <v>447</v>
      </c>
      <c r="AP336" s="94"/>
      <c r="AQ336" s="94"/>
      <c r="AR336" s="94">
        <v>6.38</v>
      </c>
      <c r="AS336" s="94">
        <v>31</v>
      </c>
      <c r="AT336" s="94">
        <v>0.2472</v>
      </c>
      <c r="AU336" s="94"/>
      <c r="AV336" s="94"/>
      <c r="AW336" s="94"/>
      <c r="AX336" s="94"/>
      <c r="AY336" s="94"/>
      <c r="AZ336" s="126" t="s">
        <v>936</v>
      </c>
      <c r="BA336" s="127"/>
    </row>
    <row r="337" spans="1:53" ht="63" customHeight="1">
      <c r="A337" s="89">
        <v>232</v>
      </c>
      <c r="B337" s="59" t="s">
        <v>59</v>
      </c>
      <c r="C337" s="94" t="s">
        <v>858</v>
      </c>
      <c r="D337" s="94" t="s">
        <v>894</v>
      </c>
      <c r="E337" s="94" t="s">
        <v>916</v>
      </c>
      <c r="F337" s="94" t="s">
        <v>916</v>
      </c>
      <c r="G337" s="59" t="s">
        <v>22</v>
      </c>
      <c r="H337" s="60">
        <v>1989</v>
      </c>
      <c r="I337" s="61">
        <v>2</v>
      </c>
      <c r="J337" s="61">
        <v>18</v>
      </c>
      <c r="K337" s="61">
        <v>43</v>
      </c>
      <c r="L337" s="61">
        <v>1</v>
      </c>
      <c r="M337" s="43" t="s">
        <v>28</v>
      </c>
      <c r="N337" s="59" t="s">
        <v>28</v>
      </c>
      <c r="O337" s="43" t="s">
        <v>30</v>
      </c>
      <c r="P337" s="43" t="s">
        <v>28</v>
      </c>
      <c r="Q337" s="43" t="s">
        <v>642</v>
      </c>
      <c r="R337" s="59"/>
      <c r="S337" s="43" t="s">
        <v>647</v>
      </c>
      <c r="T337" s="43" t="s">
        <v>620</v>
      </c>
      <c r="U337" s="108" t="s">
        <v>956</v>
      </c>
      <c r="V337" s="108" t="s">
        <v>954</v>
      </c>
      <c r="W337" s="108" t="s">
        <v>944</v>
      </c>
      <c r="X337" s="108" t="s">
        <v>916</v>
      </c>
      <c r="Y337" s="108" t="s">
        <v>916</v>
      </c>
      <c r="Z337" s="44">
        <f t="shared" si="9"/>
        <v>936.8</v>
      </c>
      <c r="AA337" s="94">
        <v>936.8</v>
      </c>
      <c r="AB337" s="62"/>
      <c r="AC337" s="94"/>
      <c r="AD337" s="94">
        <f t="shared" si="10"/>
        <v>0</v>
      </c>
      <c r="AE337" s="94"/>
      <c r="AF337" s="94">
        <v>912</v>
      </c>
      <c r="AG337" s="43" t="s">
        <v>447</v>
      </c>
      <c r="AH337" s="59"/>
      <c r="AI337" s="43" t="s">
        <v>11</v>
      </c>
      <c r="AJ337" s="59"/>
      <c r="AK337" s="59" t="s">
        <v>20</v>
      </c>
      <c r="AL337" s="59" t="s">
        <v>20</v>
      </c>
      <c r="AM337" s="59" t="s">
        <v>20</v>
      </c>
      <c r="AN337" s="43" t="s">
        <v>447</v>
      </c>
      <c r="AO337" s="43" t="s">
        <v>447</v>
      </c>
      <c r="AP337" s="94"/>
      <c r="AQ337" s="94"/>
      <c r="AR337" s="94">
        <v>6.38</v>
      </c>
      <c r="AS337" s="94">
        <v>14</v>
      </c>
      <c r="AT337" s="94">
        <v>0.2472</v>
      </c>
      <c r="AU337" s="94"/>
      <c r="AV337" s="94"/>
      <c r="AW337" s="94"/>
      <c r="AX337" s="94"/>
      <c r="AY337" s="94"/>
      <c r="AZ337" s="126" t="s">
        <v>936</v>
      </c>
      <c r="BA337" s="127"/>
    </row>
    <row r="338" spans="1:53" ht="65.25" customHeight="1">
      <c r="A338" s="91">
        <v>233</v>
      </c>
      <c r="B338" s="59" t="s">
        <v>59</v>
      </c>
      <c r="C338" s="94" t="s">
        <v>859</v>
      </c>
      <c r="D338" s="94" t="s">
        <v>895</v>
      </c>
      <c r="E338" s="94" t="s">
        <v>916</v>
      </c>
      <c r="F338" s="94" t="s">
        <v>916</v>
      </c>
      <c r="G338" s="59" t="s">
        <v>22</v>
      </c>
      <c r="H338" s="60">
        <v>1987</v>
      </c>
      <c r="I338" s="61">
        <v>2</v>
      </c>
      <c r="J338" s="61">
        <v>18</v>
      </c>
      <c r="K338" s="61">
        <v>44</v>
      </c>
      <c r="L338" s="61">
        <v>1</v>
      </c>
      <c r="M338" s="43" t="s">
        <v>28</v>
      </c>
      <c r="N338" s="59" t="s">
        <v>28</v>
      </c>
      <c r="O338" s="43"/>
      <c r="P338" s="43" t="s">
        <v>28</v>
      </c>
      <c r="Q338" s="43"/>
      <c r="R338" s="59"/>
      <c r="S338" s="43" t="s">
        <v>647</v>
      </c>
      <c r="T338" s="43" t="s">
        <v>620</v>
      </c>
      <c r="U338" s="108" t="s">
        <v>942</v>
      </c>
      <c r="V338" s="108" t="s">
        <v>954</v>
      </c>
      <c r="W338" s="108" t="s">
        <v>944</v>
      </c>
      <c r="X338" s="108" t="s">
        <v>916</v>
      </c>
      <c r="Y338" s="108" t="s">
        <v>916</v>
      </c>
      <c r="Z338" s="44">
        <f t="shared" si="9"/>
        <v>846.5</v>
      </c>
      <c r="AA338" s="94">
        <v>846.5</v>
      </c>
      <c r="AB338" s="62"/>
      <c r="AC338" s="94"/>
      <c r="AD338" s="94">
        <f t="shared" si="10"/>
        <v>0</v>
      </c>
      <c r="AE338" s="94"/>
      <c r="AF338" s="94">
        <v>912</v>
      </c>
      <c r="AG338" s="43" t="s">
        <v>447</v>
      </c>
      <c r="AH338" s="59"/>
      <c r="AI338" s="43" t="s">
        <v>13</v>
      </c>
      <c r="AJ338" s="59"/>
      <c r="AK338" s="59" t="s">
        <v>20</v>
      </c>
      <c r="AL338" s="59" t="s">
        <v>20</v>
      </c>
      <c r="AM338" s="59" t="s">
        <v>20</v>
      </c>
      <c r="AN338" s="43" t="s">
        <v>447</v>
      </c>
      <c r="AO338" s="43" t="s">
        <v>447</v>
      </c>
      <c r="AP338" s="94"/>
      <c r="AQ338" s="94"/>
      <c r="AR338" s="94">
        <v>4.41</v>
      </c>
      <c r="AS338" s="94">
        <v>44</v>
      </c>
      <c r="AT338" s="94">
        <v>0.2472</v>
      </c>
      <c r="AU338" s="94"/>
      <c r="AV338" s="94"/>
      <c r="AW338" s="94"/>
      <c r="AX338" s="94"/>
      <c r="AY338" s="94"/>
      <c r="AZ338" s="126" t="s">
        <v>936</v>
      </c>
      <c r="BA338" s="127"/>
    </row>
    <row r="339" spans="1:53" ht="65.25" customHeight="1">
      <c r="A339" s="89">
        <v>234</v>
      </c>
      <c r="B339" s="59" t="s">
        <v>59</v>
      </c>
      <c r="C339" s="94" t="s">
        <v>859</v>
      </c>
      <c r="D339" s="94" t="s">
        <v>896</v>
      </c>
      <c r="E339" s="94" t="s">
        <v>916</v>
      </c>
      <c r="F339" s="94" t="s">
        <v>916</v>
      </c>
      <c r="G339" s="59" t="s">
        <v>22</v>
      </c>
      <c r="H339" s="60">
        <v>1985</v>
      </c>
      <c r="I339" s="61">
        <v>2</v>
      </c>
      <c r="J339" s="61">
        <v>18</v>
      </c>
      <c r="K339" s="61">
        <v>41</v>
      </c>
      <c r="L339" s="61">
        <v>1</v>
      </c>
      <c r="M339" s="43" t="s">
        <v>28</v>
      </c>
      <c r="N339" s="59" t="s">
        <v>28</v>
      </c>
      <c r="O339" s="43"/>
      <c r="P339" s="43" t="s">
        <v>28</v>
      </c>
      <c r="Q339" s="43"/>
      <c r="R339" s="59"/>
      <c r="S339" s="43" t="s">
        <v>647</v>
      </c>
      <c r="T339" s="43" t="s">
        <v>620</v>
      </c>
      <c r="U339" s="108" t="s">
        <v>942</v>
      </c>
      <c r="V339" s="108" t="s">
        <v>954</v>
      </c>
      <c r="W339" s="108" t="s">
        <v>944</v>
      </c>
      <c r="X339" s="108" t="s">
        <v>916</v>
      </c>
      <c r="Y339" s="108" t="s">
        <v>916</v>
      </c>
      <c r="Z339" s="44">
        <f t="shared" si="9"/>
        <v>851.2</v>
      </c>
      <c r="AA339" s="94">
        <v>851.2</v>
      </c>
      <c r="AB339" s="62"/>
      <c r="AC339" s="94"/>
      <c r="AD339" s="94">
        <f t="shared" si="10"/>
        <v>0</v>
      </c>
      <c r="AE339" s="94"/>
      <c r="AF339" s="94">
        <v>910</v>
      </c>
      <c r="AG339" s="43" t="s">
        <v>447</v>
      </c>
      <c r="AH339" s="59"/>
      <c r="AI339" s="43" t="s">
        <v>13</v>
      </c>
      <c r="AJ339" s="59"/>
      <c r="AK339" s="59" t="s">
        <v>20</v>
      </c>
      <c r="AL339" s="59" t="s">
        <v>20</v>
      </c>
      <c r="AM339" s="59" t="s">
        <v>20</v>
      </c>
      <c r="AN339" s="43" t="s">
        <v>447</v>
      </c>
      <c r="AO339" s="43" t="s">
        <v>447</v>
      </c>
      <c r="AP339" s="94"/>
      <c r="AQ339" s="94"/>
      <c r="AR339" s="94">
        <v>4.41</v>
      </c>
      <c r="AS339" s="94">
        <v>36</v>
      </c>
      <c r="AT339" s="94">
        <v>0.2472</v>
      </c>
      <c r="AU339" s="94"/>
      <c r="AV339" s="94"/>
      <c r="AW339" s="94"/>
      <c r="AX339" s="94"/>
      <c r="AY339" s="94"/>
      <c r="AZ339" s="126" t="s">
        <v>936</v>
      </c>
      <c r="BA339" s="127"/>
    </row>
    <row r="340" spans="1:53" ht="65.25" customHeight="1">
      <c r="A340" s="91">
        <v>235</v>
      </c>
      <c r="B340" s="59" t="s">
        <v>59</v>
      </c>
      <c r="C340" s="94" t="s">
        <v>859</v>
      </c>
      <c r="D340" s="94" t="s">
        <v>897</v>
      </c>
      <c r="E340" s="94" t="s">
        <v>916</v>
      </c>
      <c r="F340" s="94" t="s">
        <v>916</v>
      </c>
      <c r="G340" s="59" t="s">
        <v>22</v>
      </c>
      <c r="H340" s="60">
        <v>1988</v>
      </c>
      <c r="I340" s="61">
        <v>2</v>
      </c>
      <c r="J340" s="61">
        <v>18</v>
      </c>
      <c r="K340" s="61">
        <v>42</v>
      </c>
      <c r="L340" s="61">
        <v>1</v>
      </c>
      <c r="M340" s="43" t="s">
        <v>28</v>
      </c>
      <c r="N340" s="59" t="s">
        <v>28</v>
      </c>
      <c r="O340" s="43"/>
      <c r="P340" s="43" t="s">
        <v>28</v>
      </c>
      <c r="Q340" s="43"/>
      <c r="R340" s="59"/>
      <c r="S340" s="43" t="s">
        <v>647</v>
      </c>
      <c r="T340" s="43" t="s">
        <v>620</v>
      </c>
      <c r="U340" s="108" t="s">
        <v>942</v>
      </c>
      <c r="V340" s="108" t="s">
        <v>954</v>
      </c>
      <c r="W340" s="108" t="s">
        <v>944</v>
      </c>
      <c r="X340" s="108" t="s">
        <v>916</v>
      </c>
      <c r="Y340" s="108" t="s">
        <v>916</v>
      </c>
      <c r="Z340" s="44">
        <f t="shared" si="9"/>
        <v>873.1</v>
      </c>
      <c r="AA340" s="94">
        <v>873.1</v>
      </c>
      <c r="AB340" s="62"/>
      <c r="AC340" s="94"/>
      <c r="AD340" s="94">
        <f t="shared" si="10"/>
        <v>0</v>
      </c>
      <c r="AE340" s="94"/>
      <c r="AF340" s="94">
        <v>920</v>
      </c>
      <c r="AG340" s="43" t="s">
        <v>447</v>
      </c>
      <c r="AH340" s="59"/>
      <c r="AI340" s="43" t="s">
        <v>13</v>
      </c>
      <c r="AJ340" s="59"/>
      <c r="AK340" s="59" t="s">
        <v>20</v>
      </c>
      <c r="AL340" s="59" t="s">
        <v>20</v>
      </c>
      <c r="AM340" s="59" t="s">
        <v>20</v>
      </c>
      <c r="AN340" s="43" t="s">
        <v>447</v>
      </c>
      <c r="AO340" s="43" t="s">
        <v>447</v>
      </c>
      <c r="AP340" s="94"/>
      <c r="AQ340" s="94"/>
      <c r="AR340" s="94">
        <v>4.41</v>
      </c>
      <c r="AS340" s="94">
        <v>38</v>
      </c>
      <c r="AT340" s="94">
        <v>0.2472</v>
      </c>
      <c r="AU340" s="94"/>
      <c r="AV340" s="94"/>
      <c r="AW340" s="94"/>
      <c r="AX340" s="94"/>
      <c r="AY340" s="94"/>
      <c r="AZ340" s="126" t="s">
        <v>936</v>
      </c>
      <c r="BA340" s="127"/>
    </row>
    <row r="341" spans="1:53" ht="65.25" customHeight="1">
      <c r="A341" s="89">
        <v>236</v>
      </c>
      <c r="B341" s="59" t="s">
        <v>59</v>
      </c>
      <c r="C341" s="94" t="s">
        <v>859</v>
      </c>
      <c r="D341" s="94" t="s">
        <v>898</v>
      </c>
      <c r="E341" s="94" t="s">
        <v>916</v>
      </c>
      <c r="F341" s="94" t="s">
        <v>916</v>
      </c>
      <c r="G341" s="59" t="s">
        <v>22</v>
      </c>
      <c r="H341" s="60">
        <v>1989</v>
      </c>
      <c r="I341" s="61">
        <v>2</v>
      </c>
      <c r="J341" s="61">
        <v>16</v>
      </c>
      <c r="K341" s="61">
        <v>31</v>
      </c>
      <c r="L341" s="61">
        <v>1</v>
      </c>
      <c r="M341" s="43" t="s">
        <v>28</v>
      </c>
      <c r="N341" s="59" t="s">
        <v>28</v>
      </c>
      <c r="O341" s="43"/>
      <c r="P341" s="43" t="s">
        <v>28</v>
      </c>
      <c r="Q341" s="43"/>
      <c r="R341" s="59"/>
      <c r="S341" s="43" t="s">
        <v>647</v>
      </c>
      <c r="T341" s="43" t="s">
        <v>620</v>
      </c>
      <c r="U341" s="108" t="s">
        <v>942</v>
      </c>
      <c r="V341" s="108" t="s">
        <v>954</v>
      </c>
      <c r="W341" s="108" t="s">
        <v>944</v>
      </c>
      <c r="X341" s="108" t="s">
        <v>916</v>
      </c>
      <c r="Y341" s="108" t="s">
        <v>916</v>
      </c>
      <c r="Z341" s="44">
        <f t="shared" si="9"/>
        <v>872.8</v>
      </c>
      <c r="AA341" s="94">
        <v>778</v>
      </c>
      <c r="AB341" s="62">
        <v>94.8</v>
      </c>
      <c r="AC341" s="94"/>
      <c r="AD341" s="94">
        <f t="shared" si="10"/>
        <v>0</v>
      </c>
      <c r="AE341" s="94"/>
      <c r="AF341" s="94">
        <v>920</v>
      </c>
      <c r="AG341" s="43" t="s">
        <v>447</v>
      </c>
      <c r="AH341" s="59"/>
      <c r="AI341" s="43" t="s">
        <v>13</v>
      </c>
      <c r="AJ341" s="59"/>
      <c r="AK341" s="59" t="s">
        <v>20</v>
      </c>
      <c r="AL341" s="59" t="s">
        <v>20</v>
      </c>
      <c r="AM341" s="59" t="s">
        <v>20</v>
      </c>
      <c r="AN341" s="43" t="s">
        <v>447</v>
      </c>
      <c r="AO341" s="43" t="s">
        <v>447</v>
      </c>
      <c r="AP341" s="94"/>
      <c r="AQ341" s="94"/>
      <c r="AR341" s="94">
        <v>4.41</v>
      </c>
      <c r="AS341" s="94">
        <v>31</v>
      </c>
      <c r="AT341" s="94">
        <v>0.2472</v>
      </c>
      <c r="AU341" s="94"/>
      <c r="AV341" s="94"/>
      <c r="AW341" s="94"/>
      <c r="AX341" s="94"/>
      <c r="AY341" s="94"/>
      <c r="AZ341" s="126" t="s">
        <v>936</v>
      </c>
      <c r="BA341" s="127"/>
    </row>
    <row r="342" spans="1:53" ht="65.25" customHeight="1">
      <c r="A342" s="91">
        <v>237</v>
      </c>
      <c r="B342" s="59" t="s">
        <v>59</v>
      </c>
      <c r="C342" s="94" t="s">
        <v>859</v>
      </c>
      <c r="D342" s="94" t="s">
        <v>899</v>
      </c>
      <c r="E342" s="94" t="s">
        <v>916</v>
      </c>
      <c r="F342" s="94" t="s">
        <v>916</v>
      </c>
      <c r="G342" s="59" t="s">
        <v>22</v>
      </c>
      <c r="H342" s="60">
        <v>1972</v>
      </c>
      <c r="I342" s="61">
        <v>2</v>
      </c>
      <c r="J342" s="61">
        <v>8</v>
      </c>
      <c r="K342" s="61">
        <v>19</v>
      </c>
      <c r="L342" s="61">
        <v>1</v>
      </c>
      <c r="M342" s="43" t="s">
        <v>28</v>
      </c>
      <c r="N342" s="59" t="s">
        <v>28</v>
      </c>
      <c r="O342" s="43"/>
      <c r="P342" s="43" t="s">
        <v>28</v>
      </c>
      <c r="Q342" s="43"/>
      <c r="R342" s="59"/>
      <c r="S342" s="43" t="s">
        <v>647</v>
      </c>
      <c r="T342" s="43" t="s">
        <v>620</v>
      </c>
      <c r="U342" s="108" t="s">
        <v>956</v>
      </c>
      <c r="V342" s="108" t="s">
        <v>943</v>
      </c>
      <c r="W342" s="108" t="s">
        <v>944</v>
      </c>
      <c r="X342" s="108" t="s">
        <v>916</v>
      </c>
      <c r="Y342" s="108" t="s">
        <v>916</v>
      </c>
      <c r="Z342" s="44">
        <f t="shared" si="9"/>
        <v>360.2</v>
      </c>
      <c r="AA342" s="94">
        <v>360.2</v>
      </c>
      <c r="AB342" s="62"/>
      <c r="AC342" s="94"/>
      <c r="AD342" s="94">
        <f t="shared" si="10"/>
        <v>0</v>
      </c>
      <c r="AE342" s="94"/>
      <c r="AF342" s="94">
        <v>2235</v>
      </c>
      <c r="AG342" s="43" t="s">
        <v>447</v>
      </c>
      <c r="AH342" s="59"/>
      <c r="AI342" s="43"/>
      <c r="AJ342" s="59"/>
      <c r="AK342" s="59" t="s">
        <v>20</v>
      </c>
      <c r="AL342" s="59"/>
      <c r="AM342" s="59" t="s">
        <v>20</v>
      </c>
      <c r="AN342" s="43" t="s">
        <v>447</v>
      </c>
      <c r="AO342" s="43" t="s">
        <v>447</v>
      </c>
      <c r="AP342" s="94"/>
      <c r="AQ342" s="94"/>
      <c r="AR342" s="94">
        <v>2.89</v>
      </c>
      <c r="AS342" s="94">
        <v>16</v>
      </c>
      <c r="AT342" s="94">
        <v>0.2472</v>
      </c>
      <c r="AU342" s="94"/>
      <c r="AV342" s="94"/>
      <c r="AW342" s="94"/>
      <c r="AX342" s="94"/>
      <c r="AY342" s="94"/>
      <c r="AZ342" s="126" t="s">
        <v>936</v>
      </c>
      <c r="BA342" s="127"/>
    </row>
    <row r="343" spans="1:53" ht="65.25" customHeight="1">
      <c r="A343" s="89">
        <v>238</v>
      </c>
      <c r="B343" s="59" t="s">
        <v>59</v>
      </c>
      <c r="C343" s="94" t="s">
        <v>859</v>
      </c>
      <c r="D343" s="94" t="s">
        <v>900</v>
      </c>
      <c r="E343" s="94" t="s">
        <v>916</v>
      </c>
      <c r="F343" s="94" t="s">
        <v>916</v>
      </c>
      <c r="G343" s="59" t="s">
        <v>22</v>
      </c>
      <c r="H343" s="60">
        <v>1972</v>
      </c>
      <c r="I343" s="61">
        <v>2</v>
      </c>
      <c r="J343" s="61">
        <v>8</v>
      </c>
      <c r="K343" s="61">
        <v>14</v>
      </c>
      <c r="L343" s="61">
        <v>1</v>
      </c>
      <c r="M343" s="43" t="s">
        <v>28</v>
      </c>
      <c r="N343" s="59" t="s">
        <v>28</v>
      </c>
      <c r="O343" s="43"/>
      <c r="P343" s="43" t="s">
        <v>28</v>
      </c>
      <c r="Q343" s="43"/>
      <c r="R343" s="59"/>
      <c r="S343" s="43" t="s">
        <v>647</v>
      </c>
      <c r="T343" s="43" t="s">
        <v>620</v>
      </c>
      <c r="U343" s="108" t="s">
        <v>956</v>
      </c>
      <c r="V343" s="108" t="s">
        <v>943</v>
      </c>
      <c r="W343" s="108" t="s">
        <v>969</v>
      </c>
      <c r="X343" s="108" t="s">
        <v>916</v>
      </c>
      <c r="Y343" s="108" t="s">
        <v>916</v>
      </c>
      <c r="Z343" s="44">
        <f t="shared" si="9"/>
        <v>373.7</v>
      </c>
      <c r="AA343" s="94">
        <v>373.7</v>
      </c>
      <c r="AB343" s="62"/>
      <c r="AC343" s="94"/>
      <c r="AD343" s="94">
        <f t="shared" si="10"/>
        <v>0</v>
      </c>
      <c r="AE343" s="94"/>
      <c r="AF343" s="94">
        <v>2235</v>
      </c>
      <c r="AG343" s="43" t="s">
        <v>447</v>
      </c>
      <c r="AH343" s="59"/>
      <c r="AI343" s="43"/>
      <c r="AJ343" s="59"/>
      <c r="AK343" s="59" t="s">
        <v>20</v>
      </c>
      <c r="AL343" s="59"/>
      <c r="AM343" s="59" t="s">
        <v>20</v>
      </c>
      <c r="AN343" s="43" t="s">
        <v>447</v>
      </c>
      <c r="AO343" s="43" t="s">
        <v>447</v>
      </c>
      <c r="AP343" s="94"/>
      <c r="AQ343" s="94"/>
      <c r="AR343" s="94">
        <v>2.89</v>
      </c>
      <c r="AS343" s="94">
        <v>23</v>
      </c>
      <c r="AT343" s="94">
        <v>0.2472</v>
      </c>
      <c r="AU343" s="94"/>
      <c r="AV343" s="94"/>
      <c r="AW343" s="94"/>
      <c r="AX343" s="94"/>
      <c r="AY343" s="94"/>
      <c r="AZ343" s="126" t="s">
        <v>936</v>
      </c>
      <c r="BA343" s="127"/>
    </row>
    <row r="344" spans="1:53" ht="65.25" customHeight="1">
      <c r="A344" s="91">
        <v>239</v>
      </c>
      <c r="B344" s="59" t="s">
        <v>59</v>
      </c>
      <c r="C344" s="94" t="s">
        <v>860</v>
      </c>
      <c r="D344" s="94" t="s">
        <v>901</v>
      </c>
      <c r="E344" s="94" t="s">
        <v>916</v>
      </c>
      <c r="F344" s="94" t="s">
        <v>916</v>
      </c>
      <c r="G344" s="59" t="s">
        <v>22</v>
      </c>
      <c r="H344" s="60">
        <v>1974</v>
      </c>
      <c r="I344" s="61">
        <v>2</v>
      </c>
      <c r="J344" s="61">
        <v>16</v>
      </c>
      <c r="K344" s="61">
        <v>33</v>
      </c>
      <c r="L344" s="61">
        <v>1</v>
      </c>
      <c r="M344" s="43" t="s">
        <v>28</v>
      </c>
      <c r="N344" s="59" t="s">
        <v>28</v>
      </c>
      <c r="O344" s="43" t="s">
        <v>32</v>
      </c>
      <c r="P344" s="43" t="s">
        <v>28</v>
      </c>
      <c r="Q344" s="43"/>
      <c r="R344" s="59"/>
      <c r="S344" s="43" t="s">
        <v>647</v>
      </c>
      <c r="T344" s="43" t="s">
        <v>620</v>
      </c>
      <c r="U344" s="108" t="s">
        <v>956</v>
      </c>
      <c r="V344" s="108" t="s">
        <v>943</v>
      </c>
      <c r="W344" s="108" t="s">
        <v>969</v>
      </c>
      <c r="X344" s="108" t="s">
        <v>916</v>
      </c>
      <c r="Y344" s="108" t="s">
        <v>916</v>
      </c>
      <c r="Z344" s="44">
        <f t="shared" si="9"/>
        <v>754.5</v>
      </c>
      <c r="AA344" s="94">
        <v>754.5</v>
      </c>
      <c r="AB344" s="62"/>
      <c r="AC344" s="94"/>
      <c r="AD344" s="94">
        <f t="shared" si="10"/>
        <v>0</v>
      </c>
      <c r="AE344" s="94"/>
      <c r="AF344" s="94">
        <v>1696</v>
      </c>
      <c r="AG344" s="59"/>
      <c r="AH344" s="59"/>
      <c r="AI344" s="43" t="s">
        <v>11</v>
      </c>
      <c r="AJ344" s="59"/>
      <c r="AK344" s="59" t="s">
        <v>20</v>
      </c>
      <c r="AL344" s="59" t="s">
        <v>20</v>
      </c>
      <c r="AM344" s="59" t="s">
        <v>20</v>
      </c>
      <c r="AN344" s="43" t="s">
        <v>447</v>
      </c>
      <c r="AO344" s="43" t="s">
        <v>447</v>
      </c>
      <c r="AP344" s="94"/>
      <c r="AQ344" s="94"/>
      <c r="AR344" s="94">
        <v>4.56</v>
      </c>
      <c r="AS344" s="94">
        <v>33</v>
      </c>
      <c r="AT344" s="94"/>
      <c r="AU344" s="94"/>
      <c r="AV344" s="94"/>
      <c r="AW344" s="94"/>
      <c r="AX344" s="94"/>
      <c r="AY344" s="94"/>
      <c r="AZ344" s="126" t="s">
        <v>936</v>
      </c>
      <c r="BA344" s="127"/>
    </row>
    <row r="345" spans="1:53" ht="65.25" customHeight="1">
      <c r="A345" s="89">
        <v>240</v>
      </c>
      <c r="B345" s="59" t="s">
        <v>59</v>
      </c>
      <c r="C345" s="94" t="s">
        <v>860</v>
      </c>
      <c r="D345" s="94" t="s">
        <v>902</v>
      </c>
      <c r="E345" s="94" t="s">
        <v>916</v>
      </c>
      <c r="F345" s="94" t="s">
        <v>916</v>
      </c>
      <c r="G345" s="59" t="s">
        <v>22</v>
      </c>
      <c r="H345" s="60">
        <v>1983</v>
      </c>
      <c r="I345" s="61">
        <v>2</v>
      </c>
      <c r="J345" s="61">
        <v>18</v>
      </c>
      <c r="K345" s="61">
        <v>35</v>
      </c>
      <c r="L345" s="61">
        <v>1</v>
      </c>
      <c r="M345" s="43" t="s">
        <v>28</v>
      </c>
      <c r="N345" s="59" t="s">
        <v>28</v>
      </c>
      <c r="O345" s="43" t="s">
        <v>32</v>
      </c>
      <c r="P345" s="43" t="s">
        <v>28</v>
      </c>
      <c r="Q345" s="43"/>
      <c r="R345" s="59"/>
      <c r="S345" s="43" t="s">
        <v>647</v>
      </c>
      <c r="T345" s="43" t="s">
        <v>620</v>
      </c>
      <c r="U345" s="108" t="s">
        <v>956</v>
      </c>
      <c r="V345" s="108" t="s">
        <v>943</v>
      </c>
      <c r="W345" s="108" t="s">
        <v>969</v>
      </c>
      <c r="X345" s="108" t="s">
        <v>916</v>
      </c>
      <c r="Y345" s="108" t="s">
        <v>916</v>
      </c>
      <c r="Z345" s="44">
        <f t="shared" si="9"/>
        <v>938.5</v>
      </c>
      <c r="AA345" s="94">
        <v>938.5</v>
      </c>
      <c r="AB345" s="62"/>
      <c r="AC345" s="94"/>
      <c r="AD345" s="94">
        <f t="shared" si="10"/>
        <v>0</v>
      </c>
      <c r="AE345" s="94"/>
      <c r="AF345" s="94">
        <v>948</v>
      </c>
      <c r="AG345" s="59"/>
      <c r="AH345" s="59"/>
      <c r="AI345" s="43" t="s">
        <v>11</v>
      </c>
      <c r="AJ345" s="59"/>
      <c r="AK345" s="59" t="s">
        <v>20</v>
      </c>
      <c r="AL345" s="59" t="s">
        <v>20</v>
      </c>
      <c r="AM345" s="59" t="s">
        <v>20</v>
      </c>
      <c r="AN345" s="43" t="s">
        <v>447</v>
      </c>
      <c r="AO345" s="43" t="s">
        <v>447</v>
      </c>
      <c r="AP345" s="94"/>
      <c r="AQ345" s="94"/>
      <c r="AR345" s="94">
        <v>4.56</v>
      </c>
      <c r="AS345" s="94">
        <v>32</v>
      </c>
      <c r="AT345" s="94"/>
      <c r="AU345" s="94"/>
      <c r="AV345" s="94"/>
      <c r="AW345" s="94"/>
      <c r="AX345" s="94"/>
      <c r="AY345" s="94"/>
      <c r="AZ345" s="126" t="s">
        <v>936</v>
      </c>
      <c r="BA345" s="127"/>
    </row>
    <row r="346" spans="1:53" ht="65.25" customHeight="1">
      <c r="A346" s="91">
        <v>241</v>
      </c>
      <c r="B346" s="59" t="s">
        <v>59</v>
      </c>
      <c r="C346" s="94" t="s">
        <v>860</v>
      </c>
      <c r="D346" s="94" t="s">
        <v>903</v>
      </c>
      <c r="E346" s="94" t="s">
        <v>916</v>
      </c>
      <c r="F346" s="94" t="s">
        <v>916</v>
      </c>
      <c r="G346" s="59" t="s">
        <v>22</v>
      </c>
      <c r="H346" s="60">
        <v>1981</v>
      </c>
      <c r="I346" s="61">
        <v>2</v>
      </c>
      <c r="J346" s="61">
        <v>18</v>
      </c>
      <c r="K346" s="61">
        <v>31</v>
      </c>
      <c r="L346" s="61">
        <v>1</v>
      </c>
      <c r="M346" s="43" t="s">
        <v>28</v>
      </c>
      <c r="N346" s="59" t="s">
        <v>28</v>
      </c>
      <c r="O346" s="43" t="s">
        <v>32</v>
      </c>
      <c r="P346" s="43" t="s">
        <v>28</v>
      </c>
      <c r="Q346" s="43"/>
      <c r="R346" s="59"/>
      <c r="S346" s="43" t="s">
        <v>647</v>
      </c>
      <c r="T346" s="43" t="s">
        <v>620</v>
      </c>
      <c r="U346" s="108" t="s">
        <v>956</v>
      </c>
      <c r="V346" s="108" t="s">
        <v>943</v>
      </c>
      <c r="W346" s="108" t="s">
        <v>969</v>
      </c>
      <c r="X346" s="108" t="s">
        <v>916</v>
      </c>
      <c r="Y346" s="108" t="s">
        <v>916</v>
      </c>
      <c r="Z346" s="44">
        <f t="shared" si="9"/>
        <v>754.1</v>
      </c>
      <c r="AA346" s="94">
        <v>754.1</v>
      </c>
      <c r="AB346" s="62"/>
      <c r="AC346" s="94"/>
      <c r="AD346" s="94">
        <f t="shared" si="10"/>
        <v>0</v>
      </c>
      <c r="AE346" s="94"/>
      <c r="AF346" s="94">
        <v>2453</v>
      </c>
      <c r="AG346" s="59"/>
      <c r="AH346" s="59"/>
      <c r="AI346" s="43" t="s">
        <v>11</v>
      </c>
      <c r="AJ346" s="59"/>
      <c r="AK346" s="59" t="s">
        <v>20</v>
      </c>
      <c r="AL346" s="59" t="s">
        <v>20</v>
      </c>
      <c r="AM346" s="59" t="s">
        <v>20</v>
      </c>
      <c r="AN346" s="43" t="s">
        <v>447</v>
      </c>
      <c r="AO346" s="43" t="s">
        <v>447</v>
      </c>
      <c r="AP346" s="94"/>
      <c r="AQ346" s="94"/>
      <c r="AR346" s="94">
        <v>4.56</v>
      </c>
      <c r="AS346" s="94">
        <v>29</v>
      </c>
      <c r="AT346" s="94"/>
      <c r="AU346" s="94"/>
      <c r="AV346" s="94"/>
      <c r="AW346" s="94"/>
      <c r="AX346" s="94"/>
      <c r="AY346" s="94"/>
      <c r="AZ346" s="126" t="s">
        <v>936</v>
      </c>
      <c r="BA346" s="127"/>
    </row>
    <row r="347" spans="1:53" ht="57.75" customHeight="1">
      <c r="A347" s="89">
        <v>242</v>
      </c>
      <c r="B347" s="59" t="s">
        <v>58</v>
      </c>
      <c r="C347" s="94" t="s">
        <v>861</v>
      </c>
      <c r="D347" s="94" t="s">
        <v>904</v>
      </c>
      <c r="E347" s="94" t="s">
        <v>916</v>
      </c>
      <c r="F347" s="94" t="s">
        <v>916</v>
      </c>
      <c r="G347" s="59" t="s">
        <v>22</v>
      </c>
      <c r="H347" s="60">
        <v>1981</v>
      </c>
      <c r="I347" s="61">
        <v>2</v>
      </c>
      <c r="J347" s="61">
        <v>18</v>
      </c>
      <c r="K347" s="61">
        <v>30</v>
      </c>
      <c r="L347" s="61">
        <v>1</v>
      </c>
      <c r="M347" s="43" t="s">
        <v>28</v>
      </c>
      <c r="N347" s="59" t="s">
        <v>28</v>
      </c>
      <c r="O347" s="43" t="s">
        <v>32</v>
      </c>
      <c r="P347" s="43" t="s">
        <v>28</v>
      </c>
      <c r="Q347" s="43" t="s">
        <v>643</v>
      </c>
      <c r="R347" s="59"/>
      <c r="S347" s="43" t="s">
        <v>647</v>
      </c>
      <c r="T347" s="43" t="s">
        <v>620</v>
      </c>
      <c r="U347" s="108" t="s">
        <v>956</v>
      </c>
      <c r="V347" s="108" t="s">
        <v>943</v>
      </c>
      <c r="W347" s="108" t="s">
        <v>969</v>
      </c>
      <c r="X347" s="108" t="s">
        <v>916</v>
      </c>
      <c r="Y347" s="108" t="s">
        <v>916</v>
      </c>
      <c r="Z347" s="44">
        <f t="shared" si="9"/>
        <v>860.1</v>
      </c>
      <c r="AA347" s="94">
        <v>860.1</v>
      </c>
      <c r="AB347" s="62"/>
      <c r="AC347" s="94"/>
      <c r="AD347" s="94">
        <f>SUM(AC347)</f>
        <v>0</v>
      </c>
      <c r="AE347" s="94"/>
      <c r="AF347" s="94">
        <v>2659</v>
      </c>
      <c r="AG347" s="43" t="s">
        <v>633</v>
      </c>
      <c r="AH347" s="59"/>
      <c r="AI347" s="43" t="s">
        <v>11</v>
      </c>
      <c r="AJ347" s="59"/>
      <c r="AK347" s="59" t="s">
        <v>20</v>
      </c>
      <c r="AL347" s="59" t="s">
        <v>20</v>
      </c>
      <c r="AM347" s="59" t="s">
        <v>20</v>
      </c>
      <c r="AN347" s="43" t="s">
        <v>633</v>
      </c>
      <c r="AO347" s="43" t="s">
        <v>633</v>
      </c>
      <c r="AP347" s="94"/>
      <c r="AQ347" s="94"/>
      <c r="AR347" s="94">
        <v>4.56</v>
      </c>
      <c r="AS347" s="94">
        <v>4</v>
      </c>
      <c r="AT347" s="94">
        <v>0.2472</v>
      </c>
      <c r="AU347" s="94"/>
      <c r="AV347" s="94"/>
      <c r="AW347" s="94"/>
      <c r="AX347" s="94"/>
      <c r="AY347" s="94"/>
      <c r="AZ347" s="126" t="s">
        <v>936</v>
      </c>
      <c r="BA347" s="127"/>
    </row>
    <row r="348" spans="1:53" ht="57.75" customHeight="1">
      <c r="A348" s="91">
        <v>243</v>
      </c>
      <c r="B348" s="59" t="s">
        <v>58</v>
      </c>
      <c r="C348" s="94" t="s">
        <v>861</v>
      </c>
      <c r="D348" s="94" t="s">
        <v>905</v>
      </c>
      <c r="E348" s="94" t="s">
        <v>916</v>
      </c>
      <c r="F348" s="94" t="s">
        <v>916</v>
      </c>
      <c r="G348" s="59" t="s">
        <v>22</v>
      </c>
      <c r="H348" s="60">
        <v>1991</v>
      </c>
      <c r="I348" s="61">
        <v>2</v>
      </c>
      <c r="J348" s="61">
        <v>18</v>
      </c>
      <c r="K348" s="61">
        <v>53</v>
      </c>
      <c r="L348" s="61">
        <v>2</v>
      </c>
      <c r="M348" s="43" t="s">
        <v>28</v>
      </c>
      <c r="N348" s="59" t="s">
        <v>28</v>
      </c>
      <c r="O348" s="43" t="s">
        <v>32</v>
      </c>
      <c r="P348" s="43" t="s">
        <v>28</v>
      </c>
      <c r="Q348" s="43" t="s">
        <v>643</v>
      </c>
      <c r="R348" s="59"/>
      <c r="S348" s="43" t="s">
        <v>647</v>
      </c>
      <c r="T348" s="43" t="s">
        <v>620</v>
      </c>
      <c r="U348" s="108" t="s">
        <v>956</v>
      </c>
      <c r="V348" s="108" t="s">
        <v>943</v>
      </c>
      <c r="W348" s="108" t="s">
        <v>969</v>
      </c>
      <c r="X348" s="108" t="s">
        <v>916</v>
      </c>
      <c r="Y348" s="108" t="s">
        <v>916</v>
      </c>
      <c r="Z348" s="44">
        <f t="shared" si="9"/>
        <v>979.3</v>
      </c>
      <c r="AA348" s="94">
        <v>979.3</v>
      </c>
      <c r="AB348" s="62"/>
      <c r="AC348" s="94"/>
      <c r="AD348" s="94">
        <f>SUM(AC348)</f>
        <v>0</v>
      </c>
      <c r="AE348" s="94"/>
      <c r="AF348" s="94">
        <v>2325</v>
      </c>
      <c r="AG348" s="43" t="s">
        <v>633</v>
      </c>
      <c r="AH348" s="59"/>
      <c r="AI348" s="43" t="s">
        <v>11</v>
      </c>
      <c r="AJ348" s="59"/>
      <c r="AK348" s="59" t="s">
        <v>20</v>
      </c>
      <c r="AL348" s="59" t="s">
        <v>20</v>
      </c>
      <c r="AM348" s="59" t="s">
        <v>20</v>
      </c>
      <c r="AN348" s="43" t="s">
        <v>633</v>
      </c>
      <c r="AO348" s="43" t="s">
        <v>633</v>
      </c>
      <c r="AP348" s="94"/>
      <c r="AQ348" s="94"/>
      <c r="AR348" s="94">
        <v>4.56</v>
      </c>
      <c r="AS348" s="94">
        <v>7</v>
      </c>
      <c r="AT348" s="94">
        <v>0.2472</v>
      </c>
      <c r="AU348" s="94"/>
      <c r="AV348" s="94"/>
      <c r="AW348" s="94"/>
      <c r="AX348" s="94"/>
      <c r="AY348" s="94"/>
      <c r="AZ348" s="126" t="s">
        <v>936</v>
      </c>
      <c r="BA348" s="127"/>
    </row>
    <row r="349" spans="1:53" ht="57.75" customHeight="1">
      <c r="A349" s="89">
        <v>244</v>
      </c>
      <c r="B349" s="59" t="s">
        <v>57</v>
      </c>
      <c r="C349" s="47" t="s">
        <v>909</v>
      </c>
      <c r="D349" s="94" t="s">
        <v>910</v>
      </c>
      <c r="E349" s="94" t="s">
        <v>916</v>
      </c>
      <c r="F349" s="94" t="s">
        <v>916</v>
      </c>
      <c r="G349" s="59" t="s">
        <v>22</v>
      </c>
      <c r="H349" s="86">
        <v>1982</v>
      </c>
      <c r="I349" s="61">
        <v>2</v>
      </c>
      <c r="J349" s="61">
        <v>18</v>
      </c>
      <c r="K349" s="61"/>
      <c r="L349" s="61">
        <v>2</v>
      </c>
      <c r="M349" s="43" t="s">
        <v>30</v>
      </c>
      <c r="N349" s="59" t="s">
        <v>28</v>
      </c>
      <c r="O349" s="43" t="s">
        <v>30</v>
      </c>
      <c r="P349" s="43" t="s">
        <v>28</v>
      </c>
      <c r="Q349" s="43" t="s">
        <v>642</v>
      </c>
      <c r="R349" s="59"/>
      <c r="S349" s="43" t="s">
        <v>647</v>
      </c>
      <c r="T349" s="43" t="s">
        <v>618</v>
      </c>
      <c r="U349" s="108" t="s">
        <v>956</v>
      </c>
      <c r="V349" s="108" t="s">
        <v>943</v>
      </c>
      <c r="W349" s="108" t="s">
        <v>969</v>
      </c>
      <c r="X349" s="108" t="s">
        <v>916</v>
      </c>
      <c r="Y349" s="108" t="s">
        <v>916</v>
      </c>
      <c r="Z349" s="44">
        <f t="shared" si="9"/>
        <v>862.6</v>
      </c>
      <c r="AA349" s="94">
        <v>862.6</v>
      </c>
      <c r="AB349" s="62"/>
      <c r="AC349" s="94">
        <v>0</v>
      </c>
      <c r="AD349" s="94">
        <v>0</v>
      </c>
      <c r="AE349" s="94"/>
      <c r="AF349" s="94">
        <v>2630</v>
      </c>
      <c r="AG349" s="59"/>
      <c r="AH349" s="59"/>
      <c r="AI349" s="43" t="s">
        <v>11</v>
      </c>
      <c r="AJ349" s="59"/>
      <c r="AK349" s="59" t="s">
        <v>20</v>
      </c>
      <c r="AL349" s="59" t="s">
        <v>20</v>
      </c>
      <c r="AM349" s="59" t="s">
        <v>20</v>
      </c>
      <c r="AN349" s="43" t="s">
        <v>528</v>
      </c>
      <c r="AO349" s="43" t="s">
        <v>528</v>
      </c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126" t="s">
        <v>936</v>
      </c>
      <c r="BA349" s="127"/>
    </row>
    <row r="350" spans="1:53" ht="57.75" customHeight="1">
      <c r="A350" s="88">
        <v>245</v>
      </c>
      <c r="B350" s="59" t="s">
        <v>57</v>
      </c>
      <c r="C350" s="47" t="s">
        <v>909</v>
      </c>
      <c r="D350" s="94" t="s">
        <v>911</v>
      </c>
      <c r="E350" s="94" t="s">
        <v>916</v>
      </c>
      <c r="F350" s="94" t="s">
        <v>916</v>
      </c>
      <c r="G350" s="59" t="s">
        <v>22</v>
      </c>
      <c r="H350" s="86">
        <v>1982</v>
      </c>
      <c r="I350" s="61">
        <v>2</v>
      </c>
      <c r="J350" s="61">
        <v>18</v>
      </c>
      <c r="K350" s="61"/>
      <c r="L350" s="61">
        <v>2</v>
      </c>
      <c r="M350" s="43" t="s">
        <v>30</v>
      </c>
      <c r="N350" s="59" t="s">
        <v>28</v>
      </c>
      <c r="O350" s="43" t="s">
        <v>30</v>
      </c>
      <c r="P350" s="43" t="s">
        <v>28</v>
      </c>
      <c r="Q350" s="43" t="s">
        <v>642</v>
      </c>
      <c r="R350" s="59"/>
      <c r="S350" s="43" t="s">
        <v>647</v>
      </c>
      <c r="T350" s="43" t="s">
        <v>618</v>
      </c>
      <c r="U350" s="108" t="s">
        <v>956</v>
      </c>
      <c r="V350" s="108" t="s">
        <v>943</v>
      </c>
      <c r="W350" s="108" t="s">
        <v>969</v>
      </c>
      <c r="X350" s="108" t="s">
        <v>916</v>
      </c>
      <c r="Y350" s="108" t="s">
        <v>916</v>
      </c>
      <c r="Z350" s="44">
        <f t="shared" si="9"/>
        <v>846</v>
      </c>
      <c r="AA350" s="94">
        <v>846</v>
      </c>
      <c r="AB350" s="62"/>
      <c r="AC350" s="94">
        <v>0</v>
      </c>
      <c r="AD350" s="94">
        <v>0</v>
      </c>
      <c r="AE350" s="94"/>
      <c r="AF350" s="94">
        <v>2630</v>
      </c>
      <c r="AG350" s="59"/>
      <c r="AH350" s="59"/>
      <c r="AI350" s="43" t="s">
        <v>11</v>
      </c>
      <c r="AJ350" s="59"/>
      <c r="AK350" s="59" t="s">
        <v>20</v>
      </c>
      <c r="AL350" s="59" t="s">
        <v>20</v>
      </c>
      <c r="AM350" s="59" t="s">
        <v>20</v>
      </c>
      <c r="AN350" s="43" t="s">
        <v>528</v>
      </c>
      <c r="AO350" s="43" t="s">
        <v>528</v>
      </c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126" t="s">
        <v>936</v>
      </c>
      <c r="BA350" s="127"/>
    </row>
    <row r="351" spans="1:53" s="112" customFormat="1" ht="28.5" customHeight="1">
      <c r="A351" s="58"/>
      <c r="B351" s="58"/>
      <c r="C351" s="110" t="s">
        <v>913</v>
      </c>
      <c r="D351" s="110"/>
      <c r="E351" s="110"/>
      <c r="F351" s="110"/>
      <c r="G351" s="58"/>
      <c r="H351" s="111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110"/>
      <c r="T351" s="110"/>
      <c r="U351" s="110"/>
      <c r="V351" s="110"/>
      <c r="W351" s="110"/>
      <c r="X351" s="110"/>
      <c r="Y351" s="110"/>
      <c r="Z351" s="58">
        <f>SUM(Z297:Z350,Z296)</f>
        <v>176570.59000000003</v>
      </c>
      <c r="AA351" s="58">
        <f>SUM(AA297:AA350,AA296)</f>
        <v>160668.82</v>
      </c>
      <c r="AB351" s="58">
        <f>SUM(AB297:AB350,AB296)</f>
        <v>5204.7699999999995</v>
      </c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>
        <f>SUM(AS297:AS350,AS296)</f>
        <v>4040</v>
      </c>
      <c r="AT351" s="58"/>
      <c r="AU351" s="58">
        <f>SUM(AU297:AU350,AU296)</f>
        <v>5450.228</v>
      </c>
      <c r="AV351" s="58">
        <f>SUM(AV297:AV350,AV296)</f>
        <v>93213</v>
      </c>
      <c r="AW351" s="58">
        <f>SUM(AW297:AW350,AW296)</f>
        <v>81486.29</v>
      </c>
      <c r="AX351" s="58">
        <f>SUM(AX297:AX350,AX296)</f>
        <v>0</v>
      </c>
      <c r="AY351" s="58">
        <f>SUM(AY297:AY350,AY296)</f>
        <v>2662.48</v>
      </c>
      <c r="AZ351" s="58"/>
      <c r="BA351" s="58"/>
    </row>
    <row r="352" spans="1:51" s="71" customFormat="1" ht="15" customHeight="1">
      <c r="A352" s="49"/>
      <c r="B352" s="57"/>
      <c r="C352" s="113"/>
      <c r="D352" s="113"/>
      <c r="E352" s="113"/>
      <c r="F352" s="113"/>
      <c r="G352" s="57"/>
      <c r="H352" s="114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115"/>
      <c r="T352" s="115"/>
      <c r="U352" s="115"/>
      <c r="V352" s="115"/>
      <c r="W352" s="115"/>
      <c r="X352" s="115"/>
      <c r="Y352" s="115"/>
      <c r="Z352" s="57"/>
      <c r="AA352" s="57"/>
      <c r="AB352" s="82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</row>
    <row r="353" spans="1:51" s="71" customFormat="1" ht="15" customHeight="1">
      <c r="A353" s="57"/>
      <c r="B353" s="57"/>
      <c r="C353" s="113"/>
      <c r="D353" s="113"/>
      <c r="E353" s="113"/>
      <c r="F353" s="113"/>
      <c r="G353" s="57"/>
      <c r="H353" s="114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115"/>
      <c r="T353" s="115"/>
      <c r="U353" s="115"/>
      <c r="V353" s="115"/>
      <c r="W353" s="115"/>
      <c r="X353" s="115"/>
      <c r="Y353" s="115"/>
      <c r="Z353" s="57"/>
      <c r="AA353" s="57"/>
      <c r="AB353" s="82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</row>
    <row r="354" spans="1:51" s="71" customFormat="1" ht="15" customHeight="1">
      <c r="A354" s="49"/>
      <c r="B354" s="57"/>
      <c r="C354" s="113"/>
      <c r="D354" s="113"/>
      <c r="E354" s="113"/>
      <c r="F354" s="113"/>
      <c r="G354" s="57"/>
      <c r="H354" s="114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115"/>
      <c r="T354" s="115"/>
      <c r="U354" s="115"/>
      <c r="V354" s="115"/>
      <c r="W354" s="115"/>
      <c r="X354" s="115"/>
      <c r="Y354" s="115"/>
      <c r="Z354" s="57"/>
      <c r="AA354" s="57"/>
      <c r="AB354" s="82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</row>
    <row r="355" spans="1:51" s="71" customFormat="1" ht="15" customHeight="1">
      <c r="A355" s="57"/>
      <c r="B355" s="57"/>
      <c r="C355" s="113"/>
      <c r="D355" s="113"/>
      <c r="E355" s="113"/>
      <c r="F355" s="113"/>
      <c r="G355" s="57"/>
      <c r="H355" s="114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115"/>
      <c r="T355" s="115"/>
      <c r="U355" s="115"/>
      <c r="V355" s="115"/>
      <c r="W355" s="115"/>
      <c r="X355" s="115"/>
      <c r="Y355" s="115"/>
      <c r="Z355" s="57"/>
      <c r="AA355" s="57"/>
      <c r="AB355" s="82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</row>
    <row r="356" spans="1:51" s="71" customFormat="1" ht="15" customHeight="1">
      <c r="A356" s="49"/>
      <c r="B356" s="57"/>
      <c r="C356" s="113"/>
      <c r="D356" s="113"/>
      <c r="E356" s="113"/>
      <c r="F356" s="113"/>
      <c r="G356" s="57"/>
      <c r="H356" s="114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115"/>
      <c r="T356" s="115"/>
      <c r="U356" s="115"/>
      <c r="V356" s="115"/>
      <c r="W356" s="115"/>
      <c r="X356" s="115"/>
      <c r="Y356" s="115"/>
      <c r="Z356" s="57"/>
      <c r="AA356" s="57">
        <v>164842.39</v>
      </c>
      <c r="AB356" s="82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</row>
    <row r="357" spans="1:51" s="71" customFormat="1" ht="15" customHeight="1">
      <c r="A357" s="57"/>
      <c r="B357" s="57"/>
      <c r="C357" s="113"/>
      <c r="D357" s="113"/>
      <c r="E357" s="113"/>
      <c r="F357" s="113"/>
      <c r="G357" s="57"/>
      <c r="H357" s="114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115"/>
      <c r="T357" s="115"/>
      <c r="U357" s="115"/>
      <c r="V357" s="115"/>
      <c r="W357" s="115"/>
      <c r="X357" s="115"/>
      <c r="Y357" s="115"/>
      <c r="Z357" s="57"/>
      <c r="AA357" s="57">
        <f>SUM(AA351:AB351)-AA356</f>
        <v>1031.1999999999825</v>
      </c>
      <c r="AB357" s="82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</row>
    <row r="358" spans="1:51" s="71" customFormat="1" ht="15" customHeight="1">
      <c r="A358" s="49"/>
      <c r="B358" s="57"/>
      <c r="C358" s="113"/>
      <c r="D358" s="113"/>
      <c r="E358" s="113"/>
      <c r="F358" s="113"/>
      <c r="G358" s="57"/>
      <c r="H358" s="114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115"/>
      <c r="T358" s="115"/>
      <c r="U358" s="115"/>
      <c r="V358" s="115"/>
      <c r="W358" s="115"/>
      <c r="X358" s="115"/>
      <c r="Y358" s="115"/>
      <c r="Z358" s="57"/>
      <c r="AA358" s="57"/>
      <c r="AB358" s="82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</row>
    <row r="359" spans="1:51" s="71" customFormat="1" ht="15" customHeight="1">
      <c r="A359" s="57"/>
      <c r="B359" s="57"/>
      <c r="C359" s="113"/>
      <c r="D359" s="113"/>
      <c r="E359" s="113"/>
      <c r="F359" s="113"/>
      <c r="G359" s="57"/>
      <c r="H359" s="114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115"/>
      <c r="T359" s="115"/>
      <c r="U359" s="115"/>
      <c r="V359" s="115"/>
      <c r="W359" s="115"/>
      <c r="X359" s="115"/>
      <c r="Y359" s="115"/>
      <c r="Z359" s="57"/>
      <c r="AA359" s="57"/>
      <c r="AB359" s="82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</row>
    <row r="360" spans="1:51" s="71" customFormat="1" ht="15" customHeight="1">
      <c r="A360" s="49"/>
      <c r="B360" s="57"/>
      <c r="C360" s="113"/>
      <c r="D360" s="113"/>
      <c r="E360" s="113"/>
      <c r="F360" s="113"/>
      <c r="G360" s="57"/>
      <c r="H360" s="114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115"/>
      <c r="T360" s="115"/>
      <c r="U360" s="115"/>
      <c r="V360" s="115"/>
      <c r="W360" s="115"/>
      <c r="X360" s="115"/>
      <c r="Y360" s="115"/>
      <c r="Z360" s="57"/>
      <c r="AA360" s="57"/>
      <c r="AB360" s="82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</row>
    <row r="361" spans="1:51" s="71" customFormat="1" ht="15" customHeight="1">
      <c r="A361" s="57"/>
      <c r="B361" s="57"/>
      <c r="C361" s="113"/>
      <c r="D361" s="113"/>
      <c r="E361" s="113"/>
      <c r="F361" s="113"/>
      <c r="G361" s="57"/>
      <c r="H361" s="114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115"/>
      <c r="T361" s="115"/>
      <c r="U361" s="115"/>
      <c r="V361" s="115"/>
      <c r="W361" s="115"/>
      <c r="X361" s="115"/>
      <c r="Y361" s="115"/>
      <c r="Z361" s="57"/>
      <c r="AA361" s="57"/>
      <c r="AB361" s="82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</row>
    <row r="362" spans="1:51" s="71" customFormat="1" ht="15" customHeight="1">
      <c r="A362" s="49"/>
      <c r="B362" s="57"/>
      <c r="C362" s="113"/>
      <c r="D362" s="113"/>
      <c r="E362" s="113"/>
      <c r="F362" s="113"/>
      <c r="G362" s="57"/>
      <c r="H362" s="114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115"/>
      <c r="T362" s="115"/>
      <c r="U362" s="115"/>
      <c r="V362" s="115"/>
      <c r="W362" s="115"/>
      <c r="X362" s="115"/>
      <c r="Y362" s="115"/>
      <c r="Z362" s="57"/>
      <c r="AA362" s="57"/>
      <c r="AB362" s="82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</row>
    <row r="363" spans="1:51" s="71" customFormat="1" ht="15" customHeight="1">
      <c r="A363" s="57"/>
      <c r="B363" s="57"/>
      <c r="C363" s="113"/>
      <c r="D363" s="113"/>
      <c r="E363" s="113"/>
      <c r="F363" s="113"/>
      <c r="G363" s="57"/>
      <c r="H363" s="114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115"/>
      <c r="T363" s="115"/>
      <c r="U363" s="115"/>
      <c r="V363" s="115"/>
      <c r="W363" s="115"/>
      <c r="X363" s="115"/>
      <c r="Y363" s="115"/>
      <c r="Z363" s="57"/>
      <c r="AA363" s="57"/>
      <c r="AB363" s="82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</row>
    <row r="364" spans="1:51" s="71" customFormat="1" ht="15" customHeight="1">
      <c r="A364" s="49"/>
      <c r="B364" s="57"/>
      <c r="C364" s="113"/>
      <c r="D364" s="113"/>
      <c r="E364" s="113"/>
      <c r="F364" s="113"/>
      <c r="G364" s="57"/>
      <c r="H364" s="114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115"/>
      <c r="T364" s="115"/>
      <c r="U364" s="115"/>
      <c r="V364" s="115"/>
      <c r="W364" s="115"/>
      <c r="X364" s="115"/>
      <c r="Y364" s="115"/>
      <c r="Z364" s="57"/>
      <c r="AA364" s="57"/>
      <c r="AB364" s="82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</row>
    <row r="365" spans="1:51" s="71" customFormat="1" ht="15" customHeight="1">
      <c r="A365" s="57"/>
      <c r="B365" s="57"/>
      <c r="C365" s="113"/>
      <c r="D365" s="113"/>
      <c r="E365" s="113"/>
      <c r="F365" s="113"/>
      <c r="G365" s="57"/>
      <c r="H365" s="114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115"/>
      <c r="T365" s="115"/>
      <c r="U365" s="115"/>
      <c r="V365" s="115"/>
      <c r="W365" s="115"/>
      <c r="X365" s="115"/>
      <c r="Y365" s="115"/>
      <c r="Z365" s="57"/>
      <c r="AA365" s="57"/>
      <c r="AB365" s="82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</row>
    <row r="366" spans="1:51" s="71" customFormat="1" ht="15" customHeight="1">
      <c r="A366" s="49"/>
      <c r="B366" s="57"/>
      <c r="C366" s="113"/>
      <c r="D366" s="113"/>
      <c r="E366" s="113"/>
      <c r="F366" s="113"/>
      <c r="G366" s="57"/>
      <c r="H366" s="114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115"/>
      <c r="T366" s="115"/>
      <c r="U366" s="115"/>
      <c r="V366" s="115"/>
      <c r="W366" s="115"/>
      <c r="X366" s="115"/>
      <c r="Y366" s="115"/>
      <c r="Z366" s="57"/>
      <c r="AA366" s="57"/>
      <c r="AB366" s="82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</row>
    <row r="367" spans="1:51" s="71" customFormat="1" ht="15" customHeight="1">
      <c r="A367" s="57"/>
      <c r="B367" s="57"/>
      <c r="C367" s="113"/>
      <c r="D367" s="113"/>
      <c r="E367" s="113"/>
      <c r="F367" s="113"/>
      <c r="G367" s="57"/>
      <c r="H367" s="114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115"/>
      <c r="T367" s="115"/>
      <c r="U367" s="115"/>
      <c r="V367" s="115"/>
      <c r="W367" s="115"/>
      <c r="X367" s="115"/>
      <c r="Y367" s="115"/>
      <c r="Z367" s="57"/>
      <c r="AA367" s="57"/>
      <c r="AB367" s="82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</row>
    <row r="368" spans="1:51" s="71" customFormat="1" ht="15" customHeight="1">
      <c r="A368" s="49"/>
      <c r="B368" s="57"/>
      <c r="C368" s="113"/>
      <c r="D368" s="113"/>
      <c r="E368" s="113"/>
      <c r="F368" s="113"/>
      <c r="G368" s="57"/>
      <c r="H368" s="114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115"/>
      <c r="T368" s="115"/>
      <c r="U368" s="115"/>
      <c r="V368" s="115"/>
      <c r="W368" s="115"/>
      <c r="X368" s="115"/>
      <c r="Y368" s="115"/>
      <c r="Z368" s="57"/>
      <c r="AA368" s="57"/>
      <c r="AB368" s="82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</row>
    <row r="369" spans="1:51" s="71" customFormat="1" ht="15" customHeight="1">
      <c r="A369" s="57"/>
      <c r="B369" s="57"/>
      <c r="C369" s="113"/>
      <c r="D369" s="113"/>
      <c r="E369" s="113"/>
      <c r="F369" s="113"/>
      <c r="G369" s="57"/>
      <c r="H369" s="114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115"/>
      <c r="T369" s="115"/>
      <c r="U369" s="115"/>
      <c r="V369" s="115"/>
      <c r="W369" s="115"/>
      <c r="X369" s="115"/>
      <c r="Y369" s="115"/>
      <c r="Z369" s="57"/>
      <c r="AA369" s="57"/>
      <c r="AB369" s="82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</row>
    <row r="370" spans="1:51" s="71" customFormat="1" ht="15" customHeight="1">
      <c r="A370" s="49"/>
      <c r="B370" s="57"/>
      <c r="C370" s="113"/>
      <c r="D370" s="113"/>
      <c r="E370" s="113"/>
      <c r="F370" s="113"/>
      <c r="G370" s="57"/>
      <c r="H370" s="114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115"/>
      <c r="T370" s="115"/>
      <c r="U370" s="115"/>
      <c r="V370" s="115"/>
      <c r="W370" s="115"/>
      <c r="X370" s="115"/>
      <c r="Y370" s="115"/>
      <c r="Z370" s="57"/>
      <c r="AA370" s="57"/>
      <c r="AB370" s="82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</row>
    <row r="371" spans="1:51" s="71" customFormat="1" ht="15" customHeight="1">
      <c r="A371" s="57"/>
      <c r="B371" s="57"/>
      <c r="C371" s="113"/>
      <c r="D371" s="113"/>
      <c r="E371" s="113"/>
      <c r="F371" s="113"/>
      <c r="G371" s="57"/>
      <c r="H371" s="114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115"/>
      <c r="T371" s="115"/>
      <c r="U371" s="115"/>
      <c r="V371" s="115"/>
      <c r="W371" s="115"/>
      <c r="X371" s="115"/>
      <c r="Y371" s="115"/>
      <c r="Z371" s="57"/>
      <c r="AA371" s="57"/>
      <c r="AB371" s="82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</row>
    <row r="372" spans="1:51" s="71" customFormat="1" ht="15" customHeight="1">
      <c r="A372" s="49"/>
      <c r="B372" s="57"/>
      <c r="C372" s="113"/>
      <c r="D372" s="113"/>
      <c r="E372" s="113"/>
      <c r="F372" s="113"/>
      <c r="G372" s="57"/>
      <c r="H372" s="114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115"/>
      <c r="T372" s="115"/>
      <c r="U372" s="115"/>
      <c r="V372" s="115"/>
      <c r="W372" s="115"/>
      <c r="X372" s="115"/>
      <c r="Y372" s="115"/>
      <c r="Z372" s="57"/>
      <c r="AA372" s="57"/>
      <c r="AB372" s="82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</row>
    <row r="373" spans="1:51" s="71" customFormat="1" ht="15" customHeight="1">
      <c r="A373" s="57"/>
      <c r="B373" s="57"/>
      <c r="C373" s="113"/>
      <c r="D373" s="113"/>
      <c r="E373" s="113"/>
      <c r="F373" s="113"/>
      <c r="G373" s="57"/>
      <c r="H373" s="114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115"/>
      <c r="T373" s="115"/>
      <c r="U373" s="115"/>
      <c r="V373" s="115"/>
      <c r="W373" s="115"/>
      <c r="X373" s="115"/>
      <c r="Y373" s="115"/>
      <c r="Z373" s="57"/>
      <c r="AA373" s="57"/>
      <c r="AB373" s="82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</row>
    <row r="374" spans="1:51" s="71" customFormat="1" ht="15" customHeight="1">
      <c r="A374" s="49"/>
      <c r="B374" s="57"/>
      <c r="C374" s="113"/>
      <c r="D374" s="113"/>
      <c r="E374" s="113"/>
      <c r="F374" s="113"/>
      <c r="G374" s="57"/>
      <c r="H374" s="114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115"/>
      <c r="T374" s="115"/>
      <c r="U374" s="115"/>
      <c r="V374" s="115"/>
      <c r="W374" s="115"/>
      <c r="X374" s="115"/>
      <c r="Y374" s="115"/>
      <c r="Z374" s="57"/>
      <c r="AA374" s="57"/>
      <c r="AB374" s="82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</row>
    <row r="375" spans="1:51" s="71" customFormat="1" ht="15" customHeight="1">
      <c r="A375" s="57"/>
      <c r="B375" s="57"/>
      <c r="C375" s="113"/>
      <c r="D375" s="113"/>
      <c r="E375" s="113"/>
      <c r="F375" s="113"/>
      <c r="G375" s="57"/>
      <c r="H375" s="114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115"/>
      <c r="T375" s="115"/>
      <c r="U375" s="115"/>
      <c r="V375" s="115"/>
      <c r="W375" s="115"/>
      <c r="X375" s="115"/>
      <c r="Y375" s="115"/>
      <c r="Z375" s="57"/>
      <c r="AA375" s="57"/>
      <c r="AB375" s="82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</row>
    <row r="376" spans="1:51" s="71" customFormat="1" ht="15" customHeight="1">
      <c r="A376" s="49"/>
      <c r="B376" s="57"/>
      <c r="C376" s="113"/>
      <c r="D376" s="113"/>
      <c r="E376" s="113"/>
      <c r="F376" s="113"/>
      <c r="G376" s="57"/>
      <c r="H376" s="114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115"/>
      <c r="T376" s="115"/>
      <c r="U376" s="115"/>
      <c r="V376" s="115"/>
      <c r="W376" s="115"/>
      <c r="X376" s="115"/>
      <c r="Y376" s="115"/>
      <c r="Z376" s="57"/>
      <c r="AA376" s="57"/>
      <c r="AB376" s="82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</row>
    <row r="377" spans="1:51" s="71" customFormat="1" ht="15" customHeight="1">
      <c r="A377" s="57"/>
      <c r="B377" s="57"/>
      <c r="C377" s="113"/>
      <c r="D377" s="113"/>
      <c r="E377" s="113"/>
      <c r="F377" s="113"/>
      <c r="G377" s="57"/>
      <c r="H377" s="114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115"/>
      <c r="T377" s="115"/>
      <c r="U377" s="115"/>
      <c r="V377" s="115"/>
      <c r="W377" s="115"/>
      <c r="X377" s="115"/>
      <c r="Y377" s="115"/>
      <c r="Z377" s="57"/>
      <c r="AA377" s="57"/>
      <c r="AB377" s="82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</row>
    <row r="378" spans="1:51" s="71" customFormat="1" ht="15" customHeight="1">
      <c r="A378" s="49"/>
      <c r="B378" s="57"/>
      <c r="C378" s="113"/>
      <c r="D378" s="113"/>
      <c r="E378" s="113"/>
      <c r="F378" s="113"/>
      <c r="G378" s="57"/>
      <c r="H378" s="114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115"/>
      <c r="T378" s="115"/>
      <c r="U378" s="115"/>
      <c r="V378" s="115"/>
      <c r="W378" s="115"/>
      <c r="X378" s="115"/>
      <c r="Y378" s="115"/>
      <c r="Z378" s="57"/>
      <c r="AA378" s="57"/>
      <c r="AB378" s="82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</row>
    <row r="379" spans="1:51" s="71" customFormat="1" ht="15" customHeight="1">
      <c r="A379" s="57"/>
      <c r="B379" s="57"/>
      <c r="C379" s="113"/>
      <c r="D379" s="113"/>
      <c r="E379" s="113"/>
      <c r="F379" s="113"/>
      <c r="G379" s="57"/>
      <c r="H379" s="114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115"/>
      <c r="T379" s="115"/>
      <c r="U379" s="115"/>
      <c r="V379" s="115"/>
      <c r="W379" s="115"/>
      <c r="X379" s="115"/>
      <c r="Y379" s="115"/>
      <c r="Z379" s="57"/>
      <c r="AA379" s="57"/>
      <c r="AB379" s="82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</row>
    <row r="380" spans="1:51" s="71" customFormat="1" ht="15" customHeight="1">
      <c r="A380" s="49"/>
      <c r="B380" s="57"/>
      <c r="C380" s="113"/>
      <c r="D380" s="113"/>
      <c r="E380" s="113"/>
      <c r="F380" s="113"/>
      <c r="G380" s="57"/>
      <c r="H380" s="114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115"/>
      <c r="T380" s="115"/>
      <c r="U380" s="115"/>
      <c r="V380" s="115"/>
      <c r="W380" s="115"/>
      <c r="X380" s="115"/>
      <c r="Y380" s="115"/>
      <c r="Z380" s="57"/>
      <c r="AA380" s="57"/>
      <c r="AB380" s="82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</row>
    <row r="381" spans="1:51" s="71" customFormat="1" ht="15" customHeight="1">
      <c r="A381" s="57"/>
      <c r="B381" s="57"/>
      <c r="C381" s="113"/>
      <c r="D381" s="113"/>
      <c r="E381" s="113"/>
      <c r="F381" s="113"/>
      <c r="G381" s="57"/>
      <c r="H381" s="114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115"/>
      <c r="T381" s="115"/>
      <c r="U381" s="115"/>
      <c r="V381" s="115"/>
      <c r="W381" s="115"/>
      <c r="X381" s="115"/>
      <c r="Y381" s="115"/>
      <c r="Z381" s="57"/>
      <c r="AA381" s="57"/>
      <c r="AB381" s="82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</row>
    <row r="382" spans="1:51" s="71" customFormat="1" ht="15" customHeight="1">
      <c r="A382" s="49"/>
      <c r="B382" s="57"/>
      <c r="C382" s="113"/>
      <c r="D382" s="113"/>
      <c r="E382" s="113"/>
      <c r="F382" s="113"/>
      <c r="G382" s="57"/>
      <c r="H382" s="114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115"/>
      <c r="T382" s="115"/>
      <c r="U382" s="115"/>
      <c r="V382" s="115"/>
      <c r="W382" s="115"/>
      <c r="X382" s="115"/>
      <c r="Y382" s="115"/>
      <c r="Z382" s="57"/>
      <c r="AA382" s="57"/>
      <c r="AB382" s="82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</row>
    <row r="383" spans="1:51" s="71" customFormat="1" ht="15" customHeight="1">
      <c r="A383" s="57"/>
      <c r="B383" s="57"/>
      <c r="C383" s="113"/>
      <c r="D383" s="113"/>
      <c r="E383" s="113"/>
      <c r="F383" s="113"/>
      <c r="G383" s="57"/>
      <c r="H383" s="114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115"/>
      <c r="T383" s="115"/>
      <c r="U383" s="115"/>
      <c r="V383" s="115"/>
      <c r="W383" s="115"/>
      <c r="X383" s="115"/>
      <c r="Y383" s="115"/>
      <c r="Z383" s="57"/>
      <c r="AA383" s="57"/>
      <c r="AB383" s="82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</row>
    <row r="384" spans="1:51" s="71" customFormat="1" ht="15" customHeight="1">
      <c r="A384" s="49">
        <v>345</v>
      </c>
      <c r="B384" s="57"/>
      <c r="C384" s="113"/>
      <c r="D384" s="113"/>
      <c r="E384" s="113"/>
      <c r="F384" s="113"/>
      <c r="G384" s="57"/>
      <c r="H384" s="114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115"/>
      <c r="T384" s="115"/>
      <c r="U384" s="115"/>
      <c r="V384" s="115"/>
      <c r="W384" s="115"/>
      <c r="X384" s="115"/>
      <c r="Y384" s="115"/>
      <c r="Z384" s="57"/>
      <c r="AA384" s="57"/>
      <c r="AB384" s="82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</row>
    <row r="385" spans="1:51" s="71" customFormat="1" ht="15" customHeight="1">
      <c r="A385" s="57">
        <v>346</v>
      </c>
      <c r="B385" s="57"/>
      <c r="C385" s="113"/>
      <c r="D385" s="113"/>
      <c r="E385" s="113"/>
      <c r="F385" s="113"/>
      <c r="G385" s="57"/>
      <c r="H385" s="114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115"/>
      <c r="T385" s="115"/>
      <c r="U385" s="115"/>
      <c r="V385" s="115"/>
      <c r="W385" s="115"/>
      <c r="X385" s="115"/>
      <c r="Y385" s="115"/>
      <c r="Z385" s="57"/>
      <c r="AA385" s="57"/>
      <c r="AB385" s="82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</row>
    <row r="386" spans="1:51" s="71" customFormat="1" ht="15" customHeight="1">
      <c r="A386" s="49">
        <v>347</v>
      </c>
      <c r="B386" s="57"/>
      <c r="C386" s="113"/>
      <c r="D386" s="113"/>
      <c r="E386" s="113"/>
      <c r="F386" s="113"/>
      <c r="G386" s="57"/>
      <c r="H386" s="114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115"/>
      <c r="T386" s="115"/>
      <c r="U386" s="115"/>
      <c r="V386" s="115"/>
      <c r="W386" s="115"/>
      <c r="X386" s="115"/>
      <c r="Y386" s="115"/>
      <c r="Z386" s="57"/>
      <c r="AA386" s="57"/>
      <c r="AB386" s="82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</row>
    <row r="387" spans="1:51" s="71" customFormat="1" ht="15" customHeight="1">
      <c r="A387" s="57">
        <v>348</v>
      </c>
      <c r="B387" s="57"/>
      <c r="C387" s="113"/>
      <c r="D387" s="113"/>
      <c r="E387" s="113"/>
      <c r="F387" s="113"/>
      <c r="G387" s="57"/>
      <c r="H387" s="114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115"/>
      <c r="T387" s="115"/>
      <c r="U387" s="115"/>
      <c r="V387" s="115"/>
      <c r="W387" s="115"/>
      <c r="X387" s="115"/>
      <c r="Y387" s="115"/>
      <c r="Z387" s="57"/>
      <c r="AA387" s="57"/>
      <c r="AB387" s="82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</row>
    <row r="388" spans="1:51" s="71" customFormat="1" ht="15" customHeight="1">
      <c r="A388" s="49">
        <v>349</v>
      </c>
      <c r="B388" s="57"/>
      <c r="C388" s="113"/>
      <c r="D388" s="113"/>
      <c r="E388" s="113"/>
      <c r="F388" s="113"/>
      <c r="G388" s="57"/>
      <c r="H388" s="114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115"/>
      <c r="T388" s="115"/>
      <c r="U388" s="115"/>
      <c r="V388" s="115"/>
      <c r="W388" s="115"/>
      <c r="X388" s="115"/>
      <c r="Y388" s="115"/>
      <c r="Z388" s="57"/>
      <c r="AA388" s="57"/>
      <c r="AB388" s="82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</row>
    <row r="389" spans="1:51" s="71" customFormat="1" ht="15" customHeight="1">
      <c r="A389" s="57">
        <v>350</v>
      </c>
      <c r="B389" s="57"/>
      <c r="C389" s="113"/>
      <c r="D389" s="113"/>
      <c r="E389" s="113"/>
      <c r="F389" s="113"/>
      <c r="G389" s="57"/>
      <c r="H389" s="114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115"/>
      <c r="T389" s="115"/>
      <c r="U389" s="115"/>
      <c r="V389" s="115"/>
      <c r="W389" s="115"/>
      <c r="X389" s="115"/>
      <c r="Y389" s="115"/>
      <c r="Z389" s="57"/>
      <c r="AA389" s="57"/>
      <c r="AB389" s="82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</row>
    <row r="390" spans="1:51" s="71" customFormat="1" ht="15" customHeight="1">
      <c r="A390" s="49">
        <v>351</v>
      </c>
      <c r="B390" s="57"/>
      <c r="C390" s="113"/>
      <c r="D390" s="113"/>
      <c r="E390" s="113"/>
      <c r="F390" s="113"/>
      <c r="G390" s="57"/>
      <c r="H390" s="114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115"/>
      <c r="T390" s="115"/>
      <c r="U390" s="115"/>
      <c r="V390" s="115"/>
      <c r="W390" s="115"/>
      <c r="X390" s="115"/>
      <c r="Y390" s="115"/>
      <c r="Z390" s="57"/>
      <c r="AA390" s="57"/>
      <c r="AB390" s="82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</row>
    <row r="391" spans="1:51" s="71" customFormat="1" ht="15" customHeight="1">
      <c r="A391" s="57">
        <v>352</v>
      </c>
      <c r="B391" s="57"/>
      <c r="C391" s="113"/>
      <c r="D391" s="113"/>
      <c r="E391" s="113"/>
      <c r="F391" s="113"/>
      <c r="G391" s="57"/>
      <c r="H391" s="114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115"/>
      <c r="T391" s="115"/>
      <c r="U391" s="115"/>
      <c r="V391" s="115"/>
      <c r="W391" s="115"/>
      <c r="X391" s="115"/>
      <c r="Y391" s="115"/>
      <c r="Z391" s="57"/>
      <c r="AA391" s="57"/>
      <c r="AB391" s="82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</row>
    <row r="392" spans="1:51" s="71" customFormat="1" ht="15" customHeight="1">
      <c r="A392" s="49">
        <v>353</v>
      </c>
      <c r="B392" s="57"/>
      <c r="C392" s="113"/>
      <c r="D392" s="113"/>
      <c r="E392" s="113"/>
      <c r="F392" s="113"/>
      <c r="G392" s="57"/>
      <c r="H392" s="114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115"/>
      <c r="T392" s="115"/>
      <c r="U392" s="115"/>
      <c r="V392" s="115"/>
      <c r="W392" s="115"/>
      <c r="X392" s="115"/>
      <c r="Y392" s="115"/>
      <c r="Z392" s="57"/>
      <c r="AA392" s="57"/>
      <c r="AB392" s="82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</row>
    <row r="393" spans="1:51" s="71" customFormat="1" ht="15" customHeight="1">
      <c r="A393" s="57">
        <v>354</v>
      </c>
      <c r="B393" s="57"/>
      <c r="C393" s="113"/>
      <c r="D393" s="113"/>
      <c r="E393" s="113"/>
      <c r="F393" s="113"/>
      <c r="G393" s="57"/>
      <c r="H393" s="114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115"/>
      <c r="T393" s="115"/>
      <c r="U393" s="115"/>
      <c r="V393" s="115"/>
      <c r="W393" s="115"/>
      <c r="X393" s="115"/>
      <c r="Y393" s="115"/>
      <c r="Z393" s="57"/>
      <c r="AA393" s="57"/>
      <c r="AB393" s="82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</row>
    <row r="394" spans="1:51" s="71" customFormat="1" ht="15" customHeight="1">
      <c r="A394" s="49">
        <v>355</v>
      </c>
      <c r="B394" s="57"/>
      <c r="C394" s="113"/>
      <c r="D394" s="113"/>
      <c r="E394" s="113"/>
      <c r="F394" s="113"/>
      <c r="G394" s="57"/>
      <c r="H394" s="114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115"/>
      <c r="T394" s="115"/>
      <c r="U394" s="115"/>
      <c r="V394" s="115"/>
      <c r="W394" s="115"/>
      <c r="X394" s="115"/>
      <c r="Y394" s="115"/>
      <c r="Z394" s="57"/>
      <c r="AA394" s="57"/>
      <c r="AB394" s="82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</row>
    <row r="395" spans="1:51" s="71" customFormat="1" ht="15" customHeight="1">
      <c r="A395" s="57">
        <v>356</v>
      </c>
      <c r="B395" s="57"/>
      <c r="C395" s="115"/>
      <c r="D395" s="115"/>
      <c r="E395" s="115"/>
      <c r="F395" s="115"/>
      <c r="G395" s="57"/>
      <c r="H395" s="114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115"/>
      <c r="T395" s="115"/>
      <c r="U395" s="115"/>
      <c r="V395" s="115"/>
      <c r="W395" s="115"/>
      <c r="X395" s="115"/>
      <c r="Y395" s="115"/>
      <c r="Z395" s="57"/>
      <c r="AA395" s="57"/>
      <c r="AB395" s="82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</row>
    <row r="396" spans="1:51" s="71" customFormat="1" ht="15" customHeight="1">
      <c r="A396" s="49">
        <v>357</v>
      </c>
      <c r="B396" s="57"/>
      <c r="C396" s="113"/>
      <c r="D396" s="113"/>
      <c r="E396" s="113"/>
      <c r="F396" s="113"/>
      <c r="G396" s="57"/>
      <c r="H396" s="114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115"/>
      <c r="T396" s="115"/>
      <c r="U396" s="115"/>
      <c r="V396" s="115"/>
      <c r="W396" s="115"/>
      <c r="X396" s="115"/>
      <c r="Y396" s="115"/>
      <c r="Z396" s="57"/>
      <c r="AA396" s="57"/>
      <c r="AB396" s="82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</row>
    <row r="397" spans="1:51" s="71" customFormat="1" ht="15" customHeight="1">
      <c r="A397" s="57">
        <v>358</v>
      </c>
      <c r="B397" s="57"/>
      <c r="C397" s="113"/>
      <c r="D397" s="113"/>
      <c r="E397" s="113"/>
      <c r="F397" s="113"/>
      <c r="G397" s="57"/>
      <c r="H397" s="114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115"/>
      <c r="T397" s="115"/>
      <c r="U397" s="115"/>
      <c r="V397" s="115"/>
      <c r="W397" s="115"/>
      <c r="X397" s="115"/>
      <c r="Y397" s="115"/>
      <c r="Z397" s="57"/>
      <c r="AA397" s="57"/>
      <c r="AB397" s="82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</row>
    <row r="398" spans="1:51" s="71" customFormat="1" ht="15" customHeight="1">
      <c r="A398" s="49">
        <v>359</v>
      </c>
      <c r="B398" s="57"/>
      <c r="C398" s="113"/>
      <c r="D398" s="113"/>
      <c r="E398" s="113"/>
      <c r="F398" s="113"/>
      <c r="G398" s="57"/>
      <c r="H398" s="114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115"/>
      <c r="T398" s="115"/>
      <c r="U398" s="115"/>
      <c r="V398" s="115"/>
      <c r="W398" s="115"/>
      <c r="X398" s="115"/>
      <c r="Y398" s="115"/>
      <c r="Z398" s="57"/>
      <c r="AA398" s="57"/>
      <c r="AB398" s="82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</row>
    <row r="399" spans="1:51" s="71" customFormat="1" ht="15" customHeight="1">
      <c r="A399" s="57">
        <v>360</v>
      </c>
      <c r="B399" s="57"/>
      <c r="C399" s="113"/>
      <c r="D399" s="113"/>
      <c r="E399" s="113"/>
      <c r="F399" s="113"/>
      <c r="G399" s="57"/>
      <c r="H399" s="114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115"/>
      <c r="T399" s="115"/>
      <c r="U399" s="115"/>
      <c r="V399" s="115"/>
      <c r="W399" s="115"/>
      <c r="X399" s="115"/>
      <c r="Y399" s="115"/>
      <c r="Z399" s="57"/>
      <c r="AA399" s="57"/>
      <c r="AB399" s="82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</row>
    <row r="400" spans="1:51" s="71" customFormat="1" ht="15" customHeight="1">
      <c r="A400" s="49">
        <v>361</v>
      </c>
      <c r="B400" s="57"/>
      <c r="C400" s="113"/>
      <c r="D400" s="113"/>
      <c r="E400" s="113"/>
      <c r="F400" s="113"/>
      <c r="G400" s="57"/>
      <c r="H400" s="114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115"/>
      <c r="T400" s="115"/>
      <c r="U400" s="115"/>
      <c r="V400" s="115"/>
      <c r="W400" s="115"/>
      <c r="X400" s="115"/>
      <c r="Y400" s="115"/>
      <c r="Z400" s="57"/>
      <c r="AA400" s="57"/>
      <c r="AB400" s="82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</row>
    <row r="401" spans="1:51" s="71" customFormat="1" ht="15" customHeight="1">
      <c r="A401" s="57">
        <v>362</v>
      </c>
      <c r="B401" s="57"/>
      <c r="C401" s="113"/>
      <c r="D401" s="113"/>
      <c r="E401" s="113"/>
      <c r="F401" s="113"/>
      <c r="G401" s="57"/>
      <c r="H401" s="114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115"/>
      <c r="T401" s="115"/>
      <c r="U401" s="115"/>
      <c r="V401" s="115"/>
      <c r="W401" s="115"/>
      <c r="X401" s="115"/>
      <c r="Y401" s="115"/>
      <c r="Z401" s="57"/>
      <c r="AA401" s="57"/>
      <c r="AB401" s="82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</row>
    <row r="402" spans="1:51" s="71" customFormat="1" ht="15" customHeight="1">
      <c r="A402" s="49">
        <v>363</v>
      </c>
      <c r="B402" s="57"/>
      <c r="C402" s="113"/>
      <c r="D402" s="113"/>
      <c r="E402" s="113"/>
      <c r="F402" s="113"/>
      <c r="G402" s="57"/>
      <c r="H402" s="114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115"/>
      <c r="T402" s="115"/>
      <c r="U402" s="115"/>
      <c r="V402" s="115"/>
      <c r="W402" s="115"/>
      <c r="X402" s="115"/>
      <c r="Y402" s="115"/>
      <c r="Z402" s="57"/>
      <c r="AA402" s="57"/>
      <c r="AB402" s="82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</row>
    <row r="403" spans="1:51" s="71" customFormat="1" ht="15" customHeight="1">
      <c r="A403" s="57">
        <v>364</v>
      </c>
      <c r="B403" s="57"/>
      <c r="C403" s="113"/>
      <c r="D403" s="113"/>
      <c r="E403" s="113"/>
      <c r="F403" s="113"/>
      <c r="G403" s="57"/>
      <c r="H403" s="114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115"/>
      <c r="T403" s="115"/>
      <c r="U403" s="115"/>
      <c r="V403" s="115"/>
      <c r="W403" s="115"/>
      <c r="X403" s="115"/>
      <c r="Y403" s="115"/>
      <c r="Z403" s="57"/>
      <c r="AA403" s="57"/>
      <c r="AB403" s="82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</row>
    <row r="404" spans="1:51" s="71" customFormat="1" ht="15" customHeight="1">
      <c r="A404" s="49">
        <v>365</v>
      </c>
      <c r="B404" s="57"/>
      <c r="C404" s="113"/>
      <c r="D404" s="113"/>
      <c r="E404" s="113"/>
      <c r="F404" s="113"/>
      <c r="G404" s="57"/>
      <c r="H404" s="114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115"/>
      <c r="T404" s="115"/>
      <c r="U404" s="115"/>
      <c r="V404" s="115"/>
      <c r="W404" s="115"/>
      <c r="X404" s="115"/>
      <c r="Y404" s="115"/>
      <c r="Z404" s="57"/>
      <c r="AA404" s="57"/>
      <c r="AB404" s="82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</row>
    <row r="405" spans="1:51" s="71" customFormat="1" ht="15" customHeight="1">
      <c r="A405" s="57">
        <v>366</v>
      </c>
      <c r="B405" s="57"/>
      <c r="C405" s="113"/>
      <c r="D405" s="113"/>
      <c r="E405" s="113"/>
      <c r="F405" s="113"/>
      <c r="G405" s="57"/>
      <c r="H405" s="114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115"/>
      <c r="T405" s="115"/>
      <c r="U405" s="115"/>
      <c r="V405" s="115"/>
      <c r="W405" s="115"/>
      <c r="X405" s="115"/>
      <c r="Y405" s="115"/>
      <c r="Z405" s="57"/>
      <c r="AA405" s="57"/>
      <c r="AB405" s="82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</row>
    <row r="406" spans="1:51" s="71" customFormat="1" ht="15" customHeight="1">
      <c r="A406" s="49">
        <v>367</v>
      </c>
      <c r="B406" s="57"/>
      <c r="C406" s="113"/>
      <c r="D406" s="113"/>
      <c r="E406" s="113"/>
      <c r="F406" s="113"/>
      <c r="G406" s="57"/>
      <c r="H406" s="114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115"/>
      <c r="T406" s="115"/>
      <c r="U406" s="115"/>
      <c r="V406" s="115"/>
      <c r="W406" s="115"/>
      <c r="X406" s="115"/>
      <c r="Y406" s="115"/>
      <c r="Z406" s="57"/>
      <c r="AA406" s="57"/>
      <c r="AB406" s="82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</row>
    <row r="407" spans="1:51" s="71" customFormat="1" ht="15" customHeight="1">
      <c r="A407" s="57">
        <v>368</v>
      </c>
      <c r="B407" s="57"/>
      <c r="C407" s="113"/>
      <c r="D407" s="113"/>
      <c r="E407" s="113"/>
      <c r="F407" s="113"/>
      <c r="G407" s="57"/>
      <c r="H407" s="114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115"/>
      <c r="T407" s="115"/>
      <c r="U407" s="115"/>
      <c r="V407" s="115"/>
      <c r="W407" s="115"/>
      <c r="X407" s="115"/>
      <c r="Y407" s="115"/>
      <c r="Z407" s="57"/>
      <c r="AA407" s="57"/>
      <c r="AB407" s="82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</row>
    <row r="408" spans="1:51" s="71" customFormat="1" ht="15" customHeight="1">
      <c r="A408" s="49">
        <v>369</v>
      </c>
      <c r="B408" s="57"/>
      <c r="C408" s="113"/>
      <c r="D408" s="113"/>
      <c r="E408" s="113"/>
      <c r="F408" s="113"/>
      <c r="G408" s="57"/>
      <c r="H408" s="114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115"/>
      <c r="T408" s="115"/>
      <c r="U408" s="115"/>
      <c r="V408" s="115"/>
      <c r="W408" s="115"/>
      <c r="X408" s="115"/>
      <c r="Y408" s="115"/>
      <c r="Z408" s="57"/>
      <c r="AA408" s="57"/>
      <c r="AB408" s="82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</row>
    <row r="409" spans="1:51" s="71" customFormat="1" ht="15" customHeight="1">
      <c r="A409" s="57">
        <v>370</v>
      </c>
      <c r="B409" s="57"/>
      <c r="C409" s="113"/>
      <c r="D409" s="113"/>
      <c r="E409" s="113"/>
      <c r="F409" s="113"/>
      <c r="G409" s="57"/>
      <c r="H409" s="114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115"/>
      <c r="T409" s="115"/>
      <c r="U409" s="115"/>
      <c r="V409" s="115"/>
      <c r="W409" s="115"/>
      <c r="X409" s="115"/>
      <c r="Y409" s="115"/>
      <c r="Z409" s="57"/>
      <c r="AA409" s="57"/>
      <c r="AB409" s="82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</row>
    <row r="410" spans="1:51" s="71" customFormat="1" ht="15" customHeight="1">
      <c r="A410" s="49">
        <v>371</v>
      </c>
      <c r="B410" s="57"/>
      <c r="C410" s="113"/>
      <c r="D410" s="113"/>
      <c r="E410" s="113"/>
      <c r="F410" s="113"/>
      <c r="G410" s="57"/>
      <c r="H410" s="114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115"/>
      <c r="T410" s="115"/>
      <c r="U410" s="115"/>
      <c r="V410" s="115"/>
      <c r="W410" s="115"/>
      <c r="X410" s="115"/>
      <c r="Y410" s="115"/>
      <c r="Z410" s="57"/>
      <c r="AA410" s="57"/>
      <c r="AB410" s="82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</row>
    <row r="411" spans="1:51" s="71" customFormat="1" ht="15" customHeight="1">
      <c r="A411" s="57">
        <v>372</v>
      </c>
      <c r="B411" s="57"/>
      <c r="C411" s="113"/>
      <c r="D411" s="113"/>
      <c r="E411" s="113"/>
      <c r="F411" s="113"/>
      <c r="G411" s="57"/>
      <c r="H411" s="114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115"/>
      <c r="T411" s="115"/>
      <c r="U411" s="115"/>
      <c r="V411" s="115"/>
      <c r="W411" s="115"/>
      <c r="X411" s="115"/>
      <c r="Y411" s="115"/>
      <c r="Z411" s="57"/>
      <c r="AA411" s="57"/>
      <c r="AB411" s="82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</row>
    <row r="412" spans="1:51" s="71" customFormat="1" ht="15" customHeight="1">
      <c r="A412" s="49">
        <v>373</v>
      </c>
      <c r="B412" s="57"/>
      <c r="C412" s="113"/>
      <c r="D412" s="113"/>
      <c r="E412" s="113"/>
      <c r="F412" s="113"/>
      <c r="G412" s="57"/>
      <c r="H412" s="114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115"/>
      <c r="T412" s="115"/>
      <c r="U412" s="115"/>
      <c r="V412" s="115"/>
      <c r="W412" s="115"/>
      <c r="X412" s="115"/>
      <c r="Y412" s="115"/>
      <c r="Z412" s="57"/>
      <c r="AA412" s="57"/>
      <c r="AB412" s="82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</row>
    <row r="413" spans="1:51" s="71" customFormat="1" ht="15" customHeight="1">
      <c r="A413" s="57">
        <v>374</v>
      </c>
      <c r="B413" s="57"/>
      <c r="C413" s="113"/>
      <c r="D413" s="113"/>
      <c r="E413" s="113"/>
      <c r="F413" s="113"/>
      <c r="G413" s="57"/>
      <c r="H413" s="114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115"/>
      <c r="T413" s="115"/>
      <c r="U413" s="115"/>
      <c r="V413" s="115"/>
      <c r="W413" s="115"/>
      <c r="X413" s="115"/>
      <c r="Y413" s="115"/>
      <c r="Z413" s="57"/>
      <c r="AA413" s="57"/>
      <c r="AB413" s="82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</row>
    <row r="414" spans="1:51" s="71" customFormat="1" ht="15" customHeight="1">
      <c r="A414" s="49">
        <v>375</v>
      </c>
      <c r="B414" s="57"/>
      <c r="C414" s="113"/>
      <c r="D414" s="113"/>
      <c r="E414" s="113"/>
      <c r="F414" s="113"/>
      <c r="G414" s="57"/>
      <c r="H414" s="114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115"/>
      <c r="T414" s="115"/>
      <c r="U414" s="115"/>
      <c r="V414" s="115"/>
      <c r="W414" s="115"/>
      <c r="X414" s="115"/>
      <c r="Y414" s="115"/>
      <c r="Z414" s="57"/>
      <c r="AA414" s="57"/>
      <c r="AB414" s="82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</row>
    <row r="415" spans="1:51" s="71" customFormat="1" ht="15" customHeight="1">
      <c r="A415" s="57">
        <v>376</v>
      </c>
      <c r="B415" s="57"/>
      <c r="C415" s="113"/>
      <c r="D415" s="113"/>
      <c r="E415" s="113"/>
      <c r="F415" s="113"/>
      <c r="G415" s="57"/>
      <c r="H415" s="114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115"/>
      <c r="T415" s="115"/>
      <c r="U415" s="115"/>
      <c r="V415" s="115"/>
      <c r="W415" s="115"/>
      <c r="X415" s="115"/>
      <c r="Y415" s="115"/>
      <c r="Z415" s="57"/>
      <c r="AA415" s="57"/>
      <c r="AB415" s="82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</row>
    <row r="416" spans="1:51" s="71" customFormat="1" ht="15" customHeight="1">
      <c r="A416" s="49">
        <v>377</v>
      </c>
      <c r="B416" s="57"/>
      <c r="C416" s="113"/>
      <c r="D416" s="113"/>
      <c r="E416" s="113"/>
      <c r="F416" s="113"/>
      <c r="G416" s="57"/>
      <c r="H416" s="114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115"/>
      <c r="T416" s="115"/>
      <c r="U416" s="115"/>
      <c r="V416" s="115"/>
      <c r="W416" s="115"/>
      <c r="X416" s="115"/>
      <c r="Y416" s="115"/>
      <c r="Z416" s="57"/>
      <c r="AA416" s="57"/>
      <c r="AB416" s="82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</row>
    <row r="417" spans="1:51" s="71" customFormat="1" ht="15" customHeight="1">
      <c r="A417" s="57">
        <v>378</v>
      </c>
      <c r="B417" s="57"/>
      <c r="C417" s="113"/>
      <c r="D417" s="113"/>
      <c r="E417" s="113"/>
      <c r="F417" s="113"/>
      <c r="G417" s="57"/>
      <c r="H417" s="114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115"/>
      <c r="T417" s="115"/>
      <c r="U417" s="115"/>
      <c r="V417" s="115"/>
      <c r="W417" s="115"/>
      <c r="X417" s="115"/>
      <c r="Y417" s="115"/>
      <c r="Z417" s="57"/>
      <c r="AA417" s="57"/>
      <c r="AB417" s="82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</row>
    <row r="418" spans="1:51" s="71" customFormat="1" ht="15" customHeight="1">
      <c r="A418" s="49">
        <v>379</v>
      </c>
      <c r="B418" s="57"/>
      <c r="C418" s="113"/>
      <c r="D418" s="113"/>
      <c r="E418" s="113"/>
      <c r="F418" s="113"/>
      <c r="G418" s="57"/>
      <c r="H418" s="114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115"/>
      <c r="T418" s="115"/>
      <c r="U418" s="115"/>
      <c r="V418" s="115"/>
      <c r="W418" s="115"/>
      <c r="X418" s="115"/>
      <c r="Y418" s="115"/>
      <c r="Z418" s="57"/>
      <c r="AA418" s="57"/>
      <c r="AB418" s="82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</row>
    <row r="419" spans="1:51" s="71" customFormat="1" ht="15" customHeight="1">
      <c r="A419" s="57">
        <v>380</v>
      </c>
      <c r="B419" s="57"/>
      <c r="C419" s="113"/>
      <c r="D419" s="113"/>
      <c r="E419" s="113"/>
      <c r="F419" s="113"/>
      <c r="G419" s="57"/>
      <c r="H419" s="114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115"/>
      <c r="T419" s="115"/>
      <c r="U419" s="115"/>
      <c r="V419" s="115"/>
      <c r="W419" s="115"/>
      <c r="X419" s="115"/>
      <c r="Y419" s="115"/>
      <c r="Z419" s="57"/>
      <c r="AA419" s="57"/>
      <c r="AB419" s="82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</row>
    <row r="420" spans="1:51" s="71" customFormat="1" ht="15" customHeight="1">
      <c r="A420" s="49">
        <v>381</v>
      </c>
      <c r="B420" s="57"/>
      <c r="C420" s="113"/>
      <c r="D420" s="113"/>
      <c r="E420" s="113"/>
      <c r="F420" s="113"/>
      <c r="G420" s="57"/>
      <c r="H420" s="114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115"/>
      <c r="T420" s="115"/>
      <c r="U420" s="115"/>
      <c r="V420" s="115"/>
      <c r="W420" s="115"/>
      <c r="X420" s="115"/>
      <c r="Y420" s="115"/>
      <c r="Z420" s="57"/>
      <c r="AA420" s="57"/>
      <c r="AB420" s="82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</row>
    <row r="421" spans="1:51" s="71" customFormat="1" ht="15" customHeight="1">
      <c r="A421" s="57">
        <v>382</v>
      </c>
      <c r="B421" s="57"/>
      <c r="C421" s="113"/>
      <c r="D421" s="113"/>
      <c r="E421" s="113"/>
      <c r="F421" s="113"/>
      <c r="G421" s="57"/>
      <c r="H421" s="114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115"/>
      <c r="T421" s="115"/>
      <c r="U421" s="115"/>
      <c r="V421" s="115"/>
      <c r="W421" s="115"/>
      <c r="X421" s="115"/>
      <c r="Y421" s="115"/>
      <c r="Z421" s="57"/>
      <c r="AA421" s="57"/>
      <c r="AB421" s="82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</row>
    <row r="422" spans="1:51" s="71" customFormat="1" ht="15" customHeight="1">
      <c r="A422" s="49">
        <v>383</v>
      </c>
      <c r="B422" s="57"/>
      <c r="C422" s="113"/>
      <c r="D422" s="113"/>
      <c r="E422" s="113"/>
      <c r="F422" s="113"/>
      <c r="G422" s="57"/>
      <c r="H422" s="114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115"/>
      <c r="T422" s="115"/>
      <c r="U422" s="115"/>
      <c r="V422" s="115"/>
      <c r="W422" s="115"/>
      <c r="X422" s="115"/>
      <c r="Y422" s="115"/>
      <c r="Z422" s="57"/>
      <c r="AA422" s="57"/>
      <c r="AB422" s="82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</row>
    <row r="423" spans="1:51" s="71" customFormat="1" ht="15" customHeight="1">
      <c r="A423" s="57">
        <v>384</v>
      </c>
      <c r="B423" s="57"/>
      <c r="C423" s="113"/>
      <c r="D423" s="113"/>
      <c r="E423" s="113"/>
      <c r="F423" s="113"/>
      <c r="G423" s="57"/>
      <c r="H423" s="114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115"/>
      <c r="T423" s="115"/>
      <c r="U423" s="115"/>
      <c r="V423" s="115"/>
      <c r="W423" s="115"/>
      <c r="X423" s="115"/>
      <c r="Y423" s="115"/>
      <c r="Z423" s="57"/>
      <c r="AA423" s="57"/>
      <c r="AB423" s="82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</row>
    <row r="424" spans="1:51" s="71" customFormat="1" ht="15" customHeight="1">
      <c r="A424" s="49">
        <v>385</v>
      </c>
      <c r="B424" s="57"/>
      <c r="C424" s="113"/>
      <c r="D424" s="113"/>
      <c r="E424" s="113"/>
      <c r="F424" s="113"/>
      <c r="G424" s="57"/>
      <c r="H424" s="114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115"/>
      <c r="T424" s="115"/>
      <c r="U424" s="115"/>
      <c r="V424" s="115"/>
      <c r="W424" s="115"/>
      <c r="X424" s="115"/>
      <c r="Y424" s="115"/>
      <c r="Z424" s="57"/>
      <c r="AA424" s="57"/>
      <c r="AB424" s="82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</row>
    <row r="425" spans="1:51" s="71" customFormat="1" ht="15" customHeight="1">
      <c r="A425" s="57">
        <v>386</v>
      </c>
      <c r="B425" s="57"/>
      <c r="C425" s="113"/>
      <c r="D425" s="113"/>
      <c r="E425" s="113"/>
      <c r="F425" s="113"/>
      <c r="G425" s="57"/>
      <c r="H425" s="114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115"/>
      <c r="T425" s="115"/>
      <c r="U425" s="115"/>
      <c r="V425" s="115"/>
      <c r="W425" s="115"/>
      <c r="X425" s="115"/>
      <c r="Y425" s="115"/>
      <c r="Z425" s="57"/>
      <c r="AA425" s="57"/>
      <c r="AB425" s="82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</row>
    <row r="426" spans="1:51" s="71" customFormat="1" ht="15" customHeight="1">
      <c r="A426" s="49">
        <v>387</v>
      </c>
      <c r="B426" s="57"/>
      <c r="C426" s="113"/>
      <c r="D426" s="113"/>
      <c r="E426" s="113"/>
      <c r="F426" s="113"/>
      <c r="G426" s="57"/>
      <c r="H426" s="114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115"/>
      <c r="T426" s="115"/>
      <c r="U426" s="115"/>
      <c r="V426" s="115"/>
      <c r="W426" s="115"/>
      <c r="X426" s="115"/>
      <c r="Y426" s="115"/>
      <c r="Z426" s="57"/>
      <c r="AA426" s="57"/>
      <c r="AB426" s="82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</row>
    <row r="427" spans="1:51" s="71" customFormat="1" ht="15" customHeight="1">
      <c r="A427" s="57">
        <v>388</v>
      </c>
      <c r="B427" s="57"/>
      <c r="C427" s="113"/>
      <c r="D427" s="113"/>
      <c r="E427" s="113"/>
      <c r="F427" s="113"/>
      <c r="G427" s="57"/>
      <c r="H427" s="114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115"/>
      <c r="T427" s="115"/>
      <c r="U427" s="115"/>
      <c r="V427" s="115"/>
      <c r="W427" s="115"/>
      <c r="X427" s="115"/>
      <c r="Y427" s="115"/>
      <c r="Z427" s="57"/>
      <c r="AA427" s="57"/>
      <c r="AB427" s="82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</row>
    <row r="428" spans="1:51" s="71" customFormat="1" ht="15" customHeight="1">
      <c r="A428" s="49">
        <v>389</v>
      </c>
      <c r="B428" s="57"/>
      <c r="C428" s="113"/>
      <c r="D428" s="113"/>
      <c r="E428" s="113"/>
      <c r="F428" s="113"/>
      <c r="G428" s="57"/>
      <c r="H428" s="114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115"/>
      <c r="T428" s="115"/>
      <c r="U428" s="115"/>
      <c r="V428" s="115"/>
      <c r="W428" s="115"/>
      <c r="X428" s="115"/>
      <c r="Y428" s="115"/>
      <c r="Z428" s="57"/>
      <c r="AA428" s="57"/>
      <c r="AB428" s="82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</row>
    <row r="429" spans="1:51" s="71" customFormat="1" ht="15" customHeight="1">
      <c r="A429" s="57">
        <v>390</v>
      </c>
      <c r="B429" s="57"/>
      <c r="C429" s="113"/>
      <c r="D429" s="113"/>
      <c r="E429" s="113"/>
      <c r="F429" s="113"/>
      <c r="G429" s="57"/>
      <c r="H429" s="114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115"/>
      <c r="T429" s="115"/>
      <c r="U429" s="115"/>
      <c r="V429" s="115"/>
      <c r="W429" s="115"/>
      <c r="X429" s="115"/>
      <c r="Y429" s="115"/>
      <c r="Z429" s="57"/>
      <c r="AA429" s="57"/>
      <c r="AB429" s="82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</row>
    <row r="430" spans="1:51" s="71" customFormat="1" ht="15" customHeight="1">
      <c r="A430" s="49">
        <v>391</v>
      </c>
      <c r="B430" s="57"/>
      <c r="C430" s="113"/>
      <c r="D430" s="113"/>
      <c r="E430" s="113"/>
      <c r="F430" s="113"/>
      <c r="G430" s="57"/>
      <c r="H430" s="114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115"/>
      <c r="T430" s="115"/>
      <c r="U430" s="115"/>
      <c r="V430" s="115"/>
      <c r="W430" s="115"/>
      <c r="X430" s="115"/>
      <c r="Y430" s="115"/>
      <c r="Z430" s="57"/>
      <c r="AA430" s="57"/>
      <c r="AB430" s="82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</row>
    <row r="431" spans="1:51" s="71" customFormat="1" ht="15" customHeight="1">
      <c r="A431" s="57">
        <v>392</v>
      </c>
      <c r="B431" s="57"/>
      <c r="C431" s="113"/>
      <c r="D431" s="113"/>
      <c r="E431" s="113"/>
      <c r="F431" s="113"/>
      <c r="G431" s="57"/>
      <c r="H431" s="114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115"/>
      <c r="T431" s="115"/>
      <c r="U431" s="115"/>
      <c r="V431" s="115"/>
      <c r="W431" s="115"/>
      <c r="X431" s="115"/>
      <c r="Y431" s="115"/>
      <c r="Z431" s="57"/>
      <c r="AA431" s="57"/>
      <c r="AB431" s="82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</row>
    <row r="432" spans="1:51" s="71" customFormat="1" ht="15" customHeight="1">
      <c r="A432" s="49">
        <v>393</v>
      </c>
      <c r="B432" s="57"/>
      <c r="C432" s="113"/>
      <c r="D432" s="113"/>
      <c r="E432" s="113"/>
      <c r="F432" s="113"/>
      <c r="G432" s="57"/>
      <c r="H432" s="114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115"/>
      <c r="T432" s="115"/>
      <c r="U432" s="115"/>
      <c r="V432" s="115"/>
      <c r="W432" s="115"/>
      <c r="X432" s="115"/>
      <c r="Y432" s="115"/>
      <c r="Z432" s="57"/>
      <c r="AA432" s="57"/>
      <c r="AB432" s="82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</row>
    <row r="433" spans="1:51" s="71" customFormat="1" ht="15" customHeight="1">
      <c r="A433" s="57">
        <v>394</v>
      </c>
      <c r="B433" s="57"/>
      <c r="C433" s="113"/>
      <c r="D433" s="113"/>
      <c r="E433" s="113"/>
      <c r="F433" s="113"/>
      <c r="G433" s="57"/>
      <c r="H433" s="114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115"/>
      <c r="T433" s="115"/>
      <c r="U433" s="115"/>
      <c r="V433" s="115"/>
      <c r="W433" s="115"/>
      <c r="X433" s="115"/>
      <c r="Y433" s="115"/>
      <c r="Z433" s="57"/>
      <c r="AA433" s="57"/>
      <c r="AB433" s="82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</row>
    <row r="434" spans="1:51" s="71" customFormat="1" ht="15" customHeight="1">
      <c r="A434" s="49">
        <v>395</v>
      </c>
      <c r="B434" s="57"/>
      <c r="C434" s="113"/>
      <c r="D434" s="113"/>
      <c r="E434" s="113"/>
      <c r="F434" s="113"/>
      <c r="G434" s="57"/>
      <c r="H434" s="114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115"/>
      <c r="T434" s="115"/>
      <c r="U434" s="115"/>
      <c r="V434" s="115"/>
      <c r="W434" s="115"/>
      <c r="X434" s="115"/>
      <c r="Y434" s="115"/>
      <c r="Z434" s="57"/>
      <c r="AA434" s="57"/>
      <c r="AB434" s="82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</row>
    <row r="435" spans="1:51" s="71" customFormat="1" ht="15" customHeight="1">
      <c r="A435" s="57">
        <v>396</v>
      </c>
      <c r="B435" s="57"/>
      <c r="C435" s="113"/>
      <c r="D435" s="113"/>
      <c r="E435" s="113"/>
      <c r="F435" s="113"/>
      <c r="G435" s="57"/>
      <c r="H435" s="114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115"/>
      <c r="T435" s="115"/>
      <c r="U435" s="115"/>
      <c r="V435" s="115"/>
      <c r="W435" s="115"/>
      <c r="X435" s="115"/>
      <c r="Y435" s="115"/>
      <c r="Z435" s="57"/>
      <c r="AA435" s="57"/>
      <c r="AB435" s="82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</row>
    <row r="436" spans="1:51" s="71" customFormat="1" ht="15" customHeight="1">
      <c r="A436" s="49">
        <v>397</v>
      </c>
      <c r="B436" s="57"/>
      <c r="C436" s="113"/>
      <c r="D436" s="113"/>
      <c r="E436" s="113"/>
      <c r="F436" s="113"/>
      <c r="G436" s="57"/>
      <c r="H436" s="114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115"/>
      <c r="T436" s="115"/>
      <c r="U436" s="115"/>
      <c r="V436" s="115"/>
      <c r="W436" s="115"/>
      <c r="X436" s="115"/>
      <c r="Y436" s="115"/>
      <c r="Z436" s="57"/>
      <c r="AA436" s="57"/>
      <c r="AB436" s="82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</row>
    <row r="437" spans="1:51" s="71" customFormat="1" ht="15" customHeight="1">
      <c r="A437" s="57">
        <v>398</v>
      </c>
      <c r="B437" s="57"/>
      <c r="C437" s="113"/>
      <c r="D437" s="113"/>
      <c r="E437" s="113"/>
      <c r="F437" s="113"/>
      <c r="G437" s="57"/>
      <c r="H437" s="114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115"/>
      <c r="T437" s="115"/>
      <c r="U437" s="115"/>
      <c r="V437" s="115"/>
      <c r="W437" s="115"/>
      <c r="X437" s="115"/>
      <c r="Y437" s="115"/>
      <c r="Z437" s="57"/>
      <c r="AA437" s="57"/>
      <c r="AB437" s="82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</row>
    <row r="438" spans="1:51" s="71" customFormat="1" ht="15" customHeight="1">
      <c r="A438" s="49">
        <v>399</v>
      </c>
      <c r="B438" s="57"/>
      <c r="C438" s="113"/>
      <c r="D438" s="113"/>
      <c r="E438" s="113"/>
      <c r="F438" s="113"/>
      <c r="G438" s="57"/>
      <c r="H438" s="114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115"/>
      <c r="T438" s="115"/>
      <c r="U438" s="115"/>
      <c r="V438" s="115"/>
      <c r="W438" s="115"/>
      <c r="X438" s="115"/>
      <c r="Y438" s="115"/>
      <c r="Z438" s="57"/>
      <c r="AA438" s="57"/>
      <c r="AB438" s="82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</row>
    <row r="439" spans="1:51" s="71" customFormat="1" ht="15" customHeight="1">
      <c r="A439" s="57">
        <v>400</v>
      </c>
      <c r="B439" s="57"/>
      <c r="C439" s="113"/>
      <c r="D439" s="113"/>
      <c r="E439" s="113"/>
      <c r="F439" s="113"/>
      <c r="G439" s="57"/>
      <c r="H439" s="114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115"/>
      <c r="T439" s="115"/>
      <c r="U439" s="115"/>
      <c r="V439" s="115"/>
      <c r="W439" s="115"/>
      <c r="X439" s="115"/>
      <c r="Y439" s="115"/>
      <c r="Z439" s="57"/>
      <c r="AA439" s="57"/>
      <c r="AB439" s="82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</row>
    <row r="440" spans="1:51" s="71" customFormat="1" ht="15" customHeight="1">
      <c r="A440" s="49">
        <v>401</v>
      </c>
      <c r="B440" s="57"/>
      <c r="C440" s="113"/>
      <c r="D440" s="113"/>
      <c r="E440" s="113"/>
      <c r="F440" s="113"/>
      <c r="G440" s="57"/>
      <c r="H440" s="114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115"/>
      <c r="T440" s="115"/>
      <c r="U440" s="115"/>
      <c r="V440" s="115"/>
      <c r="W440" s="115"/>
      <c r="X440" s="115"/>
      <c r="Y440" s="115"/>
      <c r="Z440" s="57"/>
      <c r="AA440" s="57"/>
      <c r="AB440" s="82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</row>
    <row r="441" spans="1:51" s="71" customFormat="1" ht="15" customHeight="1">
      <c r="A441" s="57">
        <v>402</v>
      </c>
      <c r="B441" s="57"/>
      <c r="C441" s="113"/>
      <c r="D441" s="113"/>
      <c r="E441" s="113"/>
      <c r="F441" s="113"/>
      <c r="G441" s="57"/>
      <c r="H441" s="114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115"/>
      <c r="T441" s="115"/>
      <c r="U441" s="115"/>
      <c r="V441" s="115"/>
      <c r="W441" s="115"/>
      <c r="X441" s="115"/>
      <c r="Y441" s="115"/>
      <c r="Z441" s="57"/>
      <c r="AA441" s="57"/>
      <c r="AB441" s="82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</row>
    <row r="442" spans="1:51" s="71" customFormat="1" ht="15" customHeight="1">
      <c r="A442" s="49">
        <v>403</v>
      </c>
      <c r="B442" s="57"/>
      <c r="C442" s="113"/>
      <c r="D442" s="113"/>
      <c r="E442" s="113"/>
      <c r="F442" s="113"/>
      <c r="G442" s="57"/>
      <c r="H442" s="114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115"/>
      <c r="T442" s="115"/>
      <c r="U442" s="115"/>
      <c r="V442" s="115"/>
      <c r="W442" s="115"/>
      <c r="X442" s="115"/>
      <c r="Y442" s="115"/>
      <c r="Z442" s="57"/>
      <c r="AA442" s="57"/>
      <c r="AB442" s="82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</row>
    <row r="443" spans="1:51" s="71" customFormat="1" ht="15" customHeight="1">
      <c r="A443" s="57">
        <v>404</v>
      </c>
      <c r="B443" s="57"/>
      <c r="C443" s="113"/>
      <c r="D443" s="113"/>
      <c r="E443" s="113"/>
      <c r="F443" s="113"/>
      <c r="G443" s="57"/>
      <c r="H443" s="114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115"/>
      <c r="T443" s="115"/>
      <c r="U443" s="115"/>
      <c r="V443" s="115"/>
      <c r="W443" s="115"/>
      <c r="X443" s="115"/>
      <c r="Y443" s="115"/>
      <c r="Z443" s="57"/>
      <c r="AA443" s="57"/>
      <c r="AB443" s="82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</row>
    <row r="444" spans="1:51" s="71" customFormat="1" ht="15" customHeight="1">
      <c r="A444" s="49">
        <v>405</v>
      </c>
      <c r="B444" s="57"/>
      <c r="C444" s="113"/>
      <c r="D444" s="113"/>
      <c r="E444" s="113"/>
      <c r="F444" s="113"/>
      <c r="G444" s="57"/>
      <c r="H444" s="114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115"/>
      <c r="T444" s="115"/>
      <c r="U444" s="115"/>
      <c r="V444" s="115"/>
      <c r="W444" s="115"/>
      <c r="X444" s="115"/>
      <c r="Y444" s="115"/>
      <c r="Z444" s="57"/>
      <c r="AA444" s="57"/>
      <c r="AB444" s="82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</row>
    <row r="445" spans="1:51" s="71" customFormat="1" ht="15" customHeight="1">
      <c r="A445" s="57">
        <v>406</v>
      </c>
      <c r="B445" s="57"/>
      <c r="C445" s="113"/>
      <c r="D445" s="113"/>
      <c r="E445" s="113"/>
      <c r="F445" s="113"/>
      <c r="G445" s="57"/>
      <c r="H445" s="114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115"/>
      <c r="T445" s="115"/>
      <c r="U445" s="115"/>
      <c r="V445" s="115"/>
      <c r="W445" s="115"/>
      <c r="X445" s="115"/>
      <c r="Y445" s="115"/>
      <c r="Z445" s="57"/>
      <c r="AA445" s="57"/>
      <c r="AB445" s="82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</row>
    <row r="446" spans="1:51" s="71" customFormat="1" ht="15" customHeight="1">
      <c r="A446" s="49">
        <v>407</v>
      </c>
      <c r="B446" s="57"/>
      <c r="C446" s="113"/>
      <c r="D446" s="113"/>
      <c r="E446" s="113"/>
      <c r="F446" s="113"/>
      <c r="G446" s="57"/>
      <c r="H446" s="114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115"/>
      <c r="T446" s="115"/>
      <c r="U446" s="115"/>
      <c r="V446" s="115"/>
      <c r="W446" s="115"/>
      <c r="X446" s="115"/>
      <c r="Y446" s="115"/>
      <c r="Z446" s="57"/>
      <c r="AA446" s="57"/>
      <c r="AB446" s="82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</row>
    <row r="447" spans="1:51" s="71" customFormat="1" ht="15" customHeight="1">
      <c r="A447" s="57">
        <v>408</v>
      </c>
      <c r="B447" s="57"/>
      <c r="C447" s="113"/>
      <c r="D447" s="113"/>
      <c r="E447" s="113"/>
      <c r="F447" s="113"/>
      <c r="G447" s="57"/>
      <c r="H447" s="114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115"/>
      <c r="T447" s="115"/>
      <c r="U447" s="115"/>
      <c r="V447" s="115"/>
      <c r="W447" s="115"/>
      <c r="X447" s="115"/>
      <c r="Y447" s="115"/>
      <c r="Z447" s="57"/>
      <c r="AA447" s="57"/>
      <c r="AB447" s="82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</row>
    <row r="448" spans="1:51" s="71" customFormat="1" ht="15" customHeight="1">
      <c r="A448" s="49">
        <v>409</v>
      </c>
      <c r="B448" s="57"/>
      <c r="C448" s="113"/>
      <c r="D448" s="113"/>
      <c r="E448" s="113"/>
      <c r="F448" s="113"/>
      <c r="G448" s="57"/>
      <c r="H448" s="114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115"/>
      <c r="T448" s="115"/>
      <c r="U448" s="115"/>
      <c r="V448" s="115"/>
      <c r="W448" s="115"/>
      <c r="X448" s="115"/>
      <c r="Y448" s="115"/>
      <c r="Z448" s="57"/>
      <c r="AA448" s="57"/>
      <c r="AB448" s="82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</row>
    <row r="449" spans="1:51" s="71" customFormat="1" ht="15" customHeight="1">
      <c r="A449" s="57">
        <v>410</v>
      </c>
      <c r="B449" s="57"/>
      <c r="C449" s="113"/>
      <c r="D449" s="113"/>
      <c r="E449" s="113"/>
      <c r="F449" s="113"/>
      <c r="G449" s="57"/>
      <c r="H449" s="114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115"/>
      <c r="T449" s="115"/>
      <c r="U449" s="115"/>
      <c r="V449" s="115"/>
      <c r="W449" s="115"/>
      <c r="X449" s="115"/>
      <c r="Y449" s="115"/>
      <c r="Z449" s="57"/>
      <c r="AA449" s="57"/>
      <c r="AB449" s="82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</row>
    <row r="450" spans="1:51" s="71" customFormat="1" ht="15" customHeight="1">
      <c r="A450" s="49">
        <v>411</v>
      </c>
      <c r="B450" s="57"/>
      <c r="C450" s="113"/>
      <c r="D450" s="113"/>
      <c r="E450" s="113"/>
      <c r="F450" s="113"/>
      <c r="G450" s="57"/>
      <c r="H450" s="114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115"/>
      <c r="T450" s="115"/>
      <c r="U450" s="115"/>
      <c r="V450" s="115"/>
      <c r="W450" s="115"/>
      <c r="X450" s="115"/>
      <c r="Y450" s="115"/>
      <c r="Z450" s="57"/>
      <c r="AA450" s="57"/>
      <c r="AB450" s="82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</row>
    <row r="451" spans="1:51" s="71" customFormat="1" ht="15" customHeight="1">
      <c r="A451" s="57">
        <v>412</v>
      </c>
      <c r="B451" s="57"/>
      <c r="C451" s="113"/>
      <c r="D451" s="113"/>
      <c r="E451" s="113"/>
      <c r="F451" s="113"/>
      <c r="G451" s="57"/>
      <c r="H451" s="114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115"/>
      <c r="T451" s="115"/>
      <c r="U451" s="115"/>
      <c r="V451" s="115"/>
      <c r="W451" s="115"/>
      <c r="X451" s="115"/>
      <c r="Y451" s="115"/>
      <c r="Z451" s="57"/>
      <c r="AA451" s="57"/>
      <c r="AB451" s="82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</row>
    <row r="452" spans="1:51" s="71" customFormat="1" ht="15" customHeight="1">
      <c r="A452" s="49">
        <v>413</v>
      </c>
      <c r="B452" s="57"/>
      <c r="C452" s="113"/>
      <c r="D452" s="113"/>
      <c r="E452" s="113"/>
      <c r="F452" s="113"/>
      <c r="G452" s="57"/>
      <c r="H452" s="114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115"/>
      <c r="T452" s="115"/>
      <c r="U452" s="115"/>
      <c r="V452" s="115"/>
      <c r="W452" s="115"/>
      <c r="X452" s="115"/>
      <c r="Y452" s="115"/>
      <c r="Z452" s="57"/>
      <c r="AA452" s="57"/>
      <c r="AB452" s="82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</row>
    <row r="453" spans="1:51" s="71" customFormat="1" ht="15" customHeight="1">
      <c r="A453" s="57">
        <v>414</v>
      </c>
      <c r="B453" s="57"/>
      <c r="C453" s="113"/>
      <c r="D453" s="113"/>
      <c r="E453" s="113"/>
      <c r="F453" s="113"/>
      <c r="G453" s="57"/>
      <c r="H453" s="114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115"/>
      <c r="T453" s="115"/>
      <c r="U453" s="115"/>
      <c r="V453" s="115"/>
      <c r="W453" s="115"/>
      <c r="X453" s="115"/>
      <c r="Y453" s="115"/>
      <c r="Z453" s="57"/>
      <c r="AA453" s="57"/>
      <c r="AB453" s="82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</row>
    <row r="454" spans="1:51" s="71" customFormat="1" ht="15" customHeight="1">
      <c r="A454" s="49">
        <v>415</v>
      </c>
      <c r="B454" s="57"/>
      <c r="C454" s="113"/>
      <c r="D454" s="113"/>
      <c r="E454" s="113"/>
      <c r="F454" s="113"/>
      <c r="G454" s="57"/>
      <c r="H454" s="114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115"/>
      <c r="T454" s="115"/>
      <c r="U454" s="115"/>
      <c r="V454" s="115"/>
      <c r="W454" s="115"/>
      <c r="X454" s="115"/>
      <c r="Y454" s="115"/>
      <c r="Z454" s="57"/>
      <c r="AA454" s="57"/>
      <c r="AB454" s="82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</row>
    <row r="455" spans="1:51" s="71" customFormat="1" ht="15" customHeight="1">
      <c r="A455" s="57">
        <v>416</v>
      </c>
      <c r="B455" s="57"/>
      <c r="C455" s="113"/>
      <c r="D455" s="113"/>
      <c r="E455" s="113"/>
      <c r="F455" s="113"/>
      <c r="G455" s="57"/>
      <c r="H455" s="114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115"/>
      <c r="T455" s="115"/>
      <c r="U455" s="115"/>
      <c r="V455" s="115"/>
      <c r="W455" s="115"/>
      <c r="X455" s="115"/>
      <c r="Y455" s="115"/>
      <c r="Z455" s="57"/>
      <c r="AA455" s="57"/>
      <c r="AB455" s="82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</row>
    <row r="456" spans="1:51" s="71" customFormat="1" ht="15" customHeight="1">
      <c r="A456" s="49">
        <v>417</v>
      </c>
      <c r="B456" s="57"/>
      <c r="C456" s="113"/>
      <c r="D456" s="113"/>
      <c r="E456" s="113"/>
      <c r="F456" s="113"/>
      <c r="G456" s="57"/>
      <c r="H456" s="114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115"/>
      <c r="T456" s="115"/>
      <c r="U456" s="115"/>
      <c r="V456" s="115"/>
      <c r="W456" s="115"/>
      <c r="X456" s="115"/>
      <c r="Y456" s="115"/>
      <c r="Z456" s="57"/>
      <c r="AA456" s="57"/>
      <c r="AB456" s="82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</row>
    <row r="457" spans="1:51" s="71" customFormat="1" ht="15.75" customHeight="1">
      <c r="A457" s="57">
        <v>418</v>
      </c>
      <c r="B457" s="57"/>
      <c r="C457" s="113"/>
      <c r="D457" s="113"/>
      <c r="E457" s="113"/>
      <c r="F457" s="113"/>
      <c r="G457" s="57"/>
      <c r="H457" s="116"/>
      <c r="I457" s="116"/>
      <c r="J457" s="57"/>
      <c r="K457" s="57"/>
      <c r="L457" s="57"/>
      <c r="M457" s="57"/>
      <c r="N457" s="57"/>
      <c r="O457" s="57"/>
      <c r="P457" s="57"/>
      <c r="Q457" s="57"/>
      <c r="R457" s="57"/>
      <c r="S457" s="115"/>
      <c r="T457" s="115"/>
      <c r="U457" s="115"/>
      <c r="V457" s="115"/>
      <c r="W457" s="115"/>
      <c r="X457" s="115"/>
      <c r="Y457" s="115"/>
      <c r="Z457" s="57"/>
      <c r="AA457" s="57"/>
      <c r="AB457" s="82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</row>
    <row r="458" spans="1:51" s="71" customFormat="1" ht="15.75">
      <c r="A458" s="49">
        <v>419</v>
      </c>
      <c r="B458" s="57"/>
      <c r="C458" s="113"/>
      <c r="D458" s="113"/>
      <c r="E458" s="113"/>
      <c r="F458" s="113"/>
      <c r="G458" s="57"/>
      <c r="H458" s="116"/>
      <c r="I458" s="116"/>
      <c r="J458" s="57"/>
      <c r="K458" s="57"/>
      <c r="L458" s="57"/>
      <c r="M458" s="57"/>
      <c r="N458" s="57"/>
      <c r="O458" s="57"/>
      <c r="P458" s="57"/>
      <c r="Q458" s="57"/>
      <c r="R458" s="57"/>
      <c r="S458" s="115"/>
      <c r="T458" s="115"/>
      <c r="U458" s="115"/>
      <c r="V458" s="115"/>
      <c r="W458" s="115"/>
      <c r="X458" s="115"/>
      <c r="Y458" s="115"/>
      <c r="Z458" s="57"/>
      <c r="AA458" s="57"/>
      <c r="AB458" s="82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</row>
    <row r="459" spans="1:51" s="71" customFormat="1" ht="15.75">
      <c r="A459" s="57">
        <v>420</v>
      </c>
      <c r="B459" s="57"/>
      <c r="C459" s="113"/>
      <c r="D459" s="113"/>
      <c r="E459" s="113"/>
      <c r="F459" s="113"/>
      <c r="G459" s="57"/>
      <c r="H459" s="116"/>
      <c r="I459" s="116"/>
      <c r="J459" s="57"/>
      <c r="K459" s="57"/>
      <c r="L459" s="57"/>
      <c r="M459" s="57"/>
      <c r="N459" s="57"/>
      <c r="O459" s="57"/>
      <c r="P459" s="57"/>
      <c r="Q459" s="57"/>
      <c r="R459" s="57"/>
      <c r="S459" s="115"/>
      <c r="T459" s="115"/>
      <c r="U459" s="115"/>
      <c r="V459" s="115"/>
      <c r="W459" s="115"/>
      <c r="X459" s="115"/>
      <c r="Y459" s="115"/>
      <c r="Z459" s="57"/>
      <c r="AA459" s="57"/>
      <c r="AB459" s="82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</row>
    <row r="460" spans="1:51" s="71" customFormat="1" ht="15.75">
      <c r="A460" s="49">
        <v>421</v>
      </c>
      <c r="B460" s="57"/>
      <c r="C460" s="113"/>
      <c r="D460" s="113"/>
      <c r="E460" s="113"/>
      <c r="F460" s="113"/>
      <c r="G460" s="57"/>
      <c r="H460" s="116"/>
      <c r="I460" s="116"/>
      <c r="J460" s="57"/>
      <c r="K460" s="57"/>
      <c r="L460" s="57"/>
      <c r="M460" s="57"/>
      <c r="N460" s="57"/>
      <c r="O460" s="57"/>
      <c r="P460" s="57"/>
      <c r="Q460" s="57"/>
      <c r="R460" s="57"/>
      <c r="S460" s="115"/>
      <c r="T460" s="115"/>
      <c r="U460" s="115"/>
      <c r="V460" s="115"/>
      <c r="W460" s="115"/>
      <c r="X460" s="115"/>
      <c r="Y460" s="115"/>
      <c r="Z460" s="57"/>
      <c r="AA460" s="57"/>
      <c r="AB460" s="82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</row>
    <row r="461" spans="1:51" s="71" customFormat="1" ht="15.75" customHeight="1">
      <c r="A461" s="57">
        <v>422</v>
      </c>
      <c r="B461" s="57"/>
      <c r="C461" s="113"/>
      <c r="D461" s="113"/>
      <c r="E461" s="113"/>
      <c r="F461" s="113"/>
      <c r="G461" s="57"/>
      <c r="H461" s="116"/>
      <c r="I461" s="116"/>
      <c r="J461" s="57"/>
      <c r="K461" s="57"/>
      <c r="L461" s="57"/>
      <c r="M461" s="57"/>
      <c r="N461" s="57"/>
      <c r="O461" s="57"/>
      <c r="P461" s="57"/>
      <c r="Q461" s="57"/>
      <c r="R461" s="57"/>
      <c r="S461" s="115"/>
      <c r="T461" s="115"/>
      <c r="U461" s="115"/>
      <c r="V461" s="115"/>
      <c r="W461" s="115"/>
      <c r="X461" s="115"/>
      <c r="Y461" s="115"/>
      <c r="Z461" s="57"/>
      <c r="AA461" s="57"/>
      <c r="AB461" s="82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</row>
    <row r="462" spans="1:51" s="71" customFormat="1" ht="15.75">
      <c r="A462" s="49">
        <v>423</v>
      </c>
      <c r="B462" s="57"/>
      <c r="C462" s="113"/>
      <c r="D462" s="113"/>
      <c r="E462" s="113"/>
      <c r="F462" s="113"/>
      <c r="G462" s="57"/>
      <c r="H462" s="116"/>
      <c r="I462" s="116"/>
      <c r="J462" s="57"/>
      <c r="K462" s="57"/>
      <c r="L462" s="57"/>
      <c r="M462" s="57"/>
      <c r="N462" s="57"/>
      <c r="O462" s="57"/>
      <c r="P462" s="57"/>
      <c r="Q462" s="57"/>
      <c r="R462" s="57"/>
      <c r="S462" s="115"/>
      <c r="T462" s="115"/>
      <c r="U462" s="115"/>
      <c r="V462" s="115"/>
      <c r="W462" s="115"/>
      <c r="X462" s="115"/>
      <c r="Y462" s="115"/>
      <c r="Z462" s="57"/>
      <c r="AA462" s="57"/>
      <c r="AB462" s="82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</row>
    <row r="463" spans="1:51" s="71" customFormat="1" ht="15.75">
      <c r="A463" s="57">
        <v>424</v>
      </c>
      <c r="B463" s="57"/>
      <c r="C463" s="113"/>
      <c r="D463" s="113"/>
      <c r="E463" s="113"/>
      <c r="F463" s="113"/>
      <c r="G463" s="57"/>
      <c r="H463" s="116"/>
      <c r="I463" s="116"/>
      <c r="J463" s="57"/>
      <c r="K463" s="57"/>
      <c r="L463" s="57"/>
      <c r="M463" s="57"/>
      <c r="N463" s="57"/>
      <c r="O463" s="57"/>
      <c r="P463" s="57"/>
      <c r="Q463" s="57"/>
      <c r="R463" s="57"/>
      <c r="S463" s="115"/>
      <c r="T463" s="115"/>
      <c r="U463" s="115"/>
      <c r="V463" s="115"/>
      <c r="W463" s="115"/>
      <c r="X463" s="115"/>
      <c r="Y463" s="115"/>
      <c r="Z463" s="57"/>
      <c r="AA463" s="57"/>
      <c r="AB463" s="82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</row>
    <row r="464" spans="1:51" s="71" customFormat="1" ht="15.75">
      <c r="A464" s="49">
        <v>425</v>
      </c>
      <c r="B464" s="57"/>
      <c r="C464" s="113"/>
      <c r="D464" s="113"/>
      <c r="E464" s="113"/>
      <c r="F464" s="113"/>
      <c r="G464" s="57"/>
      <c r="H464" s="116"/>
      <c r="I464" s="116"/>
      <c r="J464" s="57"/>
      <c r="K464" s="57"/>
      <c r="L464" s="57"/>
      <c r="M464" s="57"/>
      <c r="N464" s="57"/>
      <c r="O464" s="57"/>
      <c r="P464" s="57"/>
      <c r="Q464" s="57"/>
      <c r="R464" s="57"/>
      <c r="S464" s="115"/>
      <c r="T464" s="115"/>
      <c r="U464" s="115"/>
      <c r="V464" s="115"/>
      <c r="W464" s="115"/>
      <c r="X464" s="115"/>
      <c r="Y464" s="115"/>
      <c r="Z464" s="57"/>
      <c r="AA464" s="57"/>
      <c r="AB464" s="82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</row>
    <row r="465" spans="1:51" s="71" customFormat="1" ht="15.75" customHeight="1">
      <c r="A465" s="57">
        <v>426</v>
      </c>
      <c r="B465" s="57"/>
      <c r="C465" s="113"/>
      <c r="D465" s="113"/>
      <c r="E465" s="113"/>
      <c r="F465" s="113"/>
      <c r="G465" s="57"/>
      <c r="H465" s="116"/>
      <c r="I465" s="116"/>
      <c r="J465" s="57"/>
      <c r="K465" s="57"/>
      <c r="L465" s="57"/>
      <c r="M465" s="57"/>
      <c r="N465" s="57"/>
      <c r="O465" s="57"/>
      <c r="P465" s="57"/>
      <c r="Q465" s="57"/>
      <c r="R465" s="57"/>
      <c r="S465" s="115"/>
      <c r="T465" s="115"/>
      <c r="U465" s="115"/>
      <c r="V465" s="115"/>
      <c r="W465" s="115"/>
      <c r="X465" s="115"/>
      <c r="Y465" s="115"/>
      <c r="Z465" s="57"/>
      <c r="AA465" s="57"/>
      <c r="AB465" s="82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</row>
    <row r="466" spans="1:51" s="71" customFormat="1" ht="15.75">
      <c r="A466" s="49">
        <v>427</v>
      </c>
      <c r="B466" s="57"/>
      <c r="C466" s="113"/>
      <c r="D466" s="113"/>
      <c r="E466" s="113"/>
      <c r="F466" s="113"/>
      <c r="G466" s="57"/>
      <c r="H466" s="116"/>
      <c r="I466" s="116"/>
      <c r="J466" s="57"/>
      <c r="K466" s="57"/>
      <c r="L466" s="57"/>
      <c r="M466" s="57"/>
      <c r="N466" s="57"/>
      <c r="O466" s="57"/>
      <c r="P466" s="57"/>
      <c r="Q466" s="57"/>
      <c r="R466" s="57"/>
      <c r="S466" s="115"/>
      <c r="T466" s="115"/>
      <c r="U466" s="115"/>
      <c r="V466" s="115"/>
      <c r="W466" s="115"/>
      <c r="X466" s="115"/>
      <c r="Y466" s="115"/>
      <c r="Z466" s="57"/>
      <c r="AA466" s="57"/>
      <c r="AB466" s="82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</row>
    <row r="467" spans="1:51" s="71" customFormat="1" ht="15.75">
      <c r="A467" s="57">
        <v>428</v>
      </c>
      <c r="B467" s="57"/>
      <c r="C467" s="113"/>
      <c r="D467" s="113"/>
      <c r="E467" s="113"/>
      <c r="F467" s="113"/>
      <c r="G467" s="57"/>
      <c r="H467" s="116"/>
      <c r="I467" s="116"/>
      <c r="J467" s="57"/>
      <c r="K467" s="57"/>
      <c r="L467" s="57"/>
      <c r="M467" s="57"/>
      <c r="N467" s="57"/>
      <c r="O467" s="57"/>
      <c r="P467" s="57"/>
      <c r="Q467" s="57"/>
      <c r="R467" s="57"/>
      <c r="S467" s="115"/>
      <c r="T467" s="115"/>
      <c r="U467" s="115"/>
      <c r="V467" s="115"/>
      <c r="W467" s="115"/>
      <c r="X467" s="115"/>
      <c r="Y467" s="115"/>
      <c r="Z467" s="57"/>
      <c r="AA467" s="57"/>
      <c r="AB467" s="82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</row>
    <row r="468" spans="1:51" s="71" customFormat="1" ht="15.75">
      <c r="A468" s="49">
        <v>429</v>
      </c>
      <c r="B468" s="57"/>
      <c r="C468" s="113"/>
      <c r="D468" s="113"/>
      <c r="E468" s="113"/>
      <c r="F468" s="113"/>
      <c r="G468" s="57"/>
      <c r="H468" s="116"/>
      <c r="I468" s="116"/>
      <c r="J468" s="57"/>
      <c r="K468" s="57"/>
      <c r="L468" s="57"/>
      <c r="M468" s="57"/>
      <c r="N468" s="57"/>
      <c r="O468" s="57"/>
      <c r="P468" s="57"/>
      <c r="Q468" s="57"/>
      <c r="R468" s="57"/>
      <c r="S468" s="115"/>
      <c r="T468" s="115"/>
      <c r="U468" s="115"/>
      <c r="V468" s="115"/>
      <c r="W468" s="115"/>
      <c r="X468" s="115"/>
      <c r="Y468" s="115"/>
      <c r="Z468" s="57"/>
      <c r="AA468" s="57"/>
      <c r="AB468" s="82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</row>
    <row r="469" spans="1:51" s="71" customFormat="1" ht="15.75" customHeight="1">
      <c r="A469" s="57">
        <v>430</v>
      </c>
      <c r="B469" s="57"/>
      <c r="C469" s="113"/>
      <c r="D469" s="113"/>
      <c r="E469" s="113"/>
      <c r="F469" s="113"/>
      <c r="G469" s="57"/>
      <c r="H469" s="116"/>
      <c r="I469" s="116"/>
      <c r="J469" s="57"/>
      <c r="K469" s="57"/>
      <c r="L469" s="57"/>
      <c r="M469" s="57"/>
      <c r="N469" s="57"/>
      <c r="O469" s="57"/>
      <c r="P469" s="57"/>
      <c r="Q469" s="57"/>
      <c r="R469" s="57"/>
      <c r="S469" s="115"/>
      <c r="T469" s="115"/>
      <c r="U469" s="115"/>
      <c r="V469" s="115"/>
      <c r="W469" s="115"/>
      <c r="X469" s="115"/>
      <c r="Y469" s="115"/>
      <c r="Z469" s="57"/>
      <c r="AA469" s="57"/>
      <c r="AB469" s="82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</row>
    <row r="470" spans="1:51" s="71" customFormat="1" ht="15.75">
      <c r="A470" s="49">
        <v>431</v>
      </c>
      <c r="B470" s="57"/>
      <c r="C470" s="113"/>
      <c r="D470" s="113"/>
      <c r="E470" s="113"/>
      <c r="F470" s="113"/>
      <c r="G470" s="57"/>
      <c r="H470" s="116"/>
      <c r="I470" s="116"/>
      <c r="J470" s="57"/>
      <c r="K470" s="57"/>
      <c r="L470" s="57"/>
      <c r="M470" s="57"/>
      <c r="N470" s="57"/>
      <c r="O470" s="57"/>
      <c r="P470" s="57"/>
      <c r="Q470" s="57"/>
      <c r="R470" s="57"/>
      <c r="S470" s="115"/>
      <c r="T470" s="115"/>
      <c r="U470" s="115"/>
      <c r="V470" s="115"/>
      <c r="W470" s="115"/>
      <c r="X470" s="115"/>
      <c r="Y470" s="115"/>
      <c r="Z470" s="57"/>
      <c r="AA470" s="57"/>
      <c r="AB470" s="82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</row>
    <row r="471" spans="1:51" s="71" customFormat="1" ht="15.75">
      <c r="A471" s="57">
        <v>432</v>
      </c>
      <c r="B471" s="57"/>
      <c r="C471" s="113"/>
      <c r="D471" s="113"/>
      <c r="E471" s="113"/>
      <c r="F471" s="113"/>
      <c r="G471" s="57"/>
      <c r="H471" s="116"/>
      <c r="I471" s="116"/>
      <c r="J471" s="57"/>
      <c r="K471" s="57"/>
      <c r="L471" s="57"/>
      <c r="M471" s="57"/>
      <c r="N471" s="57"/>
      <c r="O471" s="57"/>
      <c r="P471" s="57"/>
      <c r="Q471" s="57"/>
      <c r="R471" s="57"/>
      <c r="S471" s="115"/>
      <c r="T471" s="115"/>
      <c r="U471" s="115"/>
      <c r="V471" s="115"/>
      <c r="W471" s="115"/>
      <c r="X471" s="115"/>
      <c r="Y471" s="115"/>
      <c r="Z471" s="57"/>
      <c r="AA471" s="57"/>
      <c r="AB471" s="82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</row>
    <row r="472" spans="1:51" s="71" customFormat="1" ht="15.75">
      <c r="A472" s="49">
        <v>433</v>
      </c>
      <c r="B472" s="57"/>
      <c r="C472" s="113"/>
      <c r="D472" s="113"/>
      <c r="E472" s="113"/>
      <c r="F472" s="113"/>
      <c r="G472" s="57"/>
      <c r="H472" s="116"/>
      <c r="I472" s="116"/>
      <c r="J472" s="57"/>
      <c r="K472" s="57"/>
      <c r="L472" s="57"/>
      <c r="M472" s="57"/>
      <c r="N472" s="57"/>
      <c r="O472" s="57"/>
      <c r="P472" s="57"/>
      <c r="Q472" s="57"/>
      <c r="R472" s="57"/>
      <c r="S472" s="115"/>
      <c r="T472" s="115"/>
      <c r="U472" s="115"/>
      <c r="V472" s="115"/>
      <c r="W472" s="115"/>
      <c r="X472" s="115"/>
      <c r="Y472" s="115"/>
      <c r="Z472" s="57"/>
      <c r="AA472" s="57"/>
      <c r="AB472" s="82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</row>
    <row r="473" spans="1:51" s="71" customFormat="1" ht="15.75" customHeight="1">
      <c r="A473" s="57">
        <v>434</v>
      </c>
      <c r="B473" s="57"/>
      <c r="C473" s="113"/>
      <c r="D473" s="113"/>
      <c r="E473" s="113"/>
      <c r="F473" s="113"/>
      <c r="G473" s="57"/>
      <c r="H473" s="116"/>
      <c r="I473" s="116"/>
      <c r="J473" s="57"/>
      <c r="K473" s="57"/>
      <c r="L473" s="57"/>
      <c r="M473" s="57"/>
      <c r="N473" s="57"/>
      <c r="O473" s="57"/>
      <c r="P473" s="57"/>
      <c r="Q473" s="57"/>
      <c r="R473" s="57"/>
      <c r="S473" s="115"/>
      <c r="T473" s="115"/>
      <c r="U473" s="115"/>
      <c r="V473" s="115"/>
      <c r="W473" s="115"/>
      <c r="X473" s="115"/>
      <c r="Y473" s="115"/>
      <c r="Z473" s="57"/>
      <c r="AA473" s="57"/>
      <c r="AB473" s="82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</row>
    <row r="474" spans="1:51" s="71" customFormat="1" ht="15.75">
      <c r="A474" s="49">
        <v>435</v>
      </c>
      <c r="B474" s="57"/>
      <c r="C474" s="113"/>
      <c r="D474" s="113"/>
      <c r="E474" s="113"/>
      <c r="F474" s="113"/>
      <c r="G474" s="57"/>
      <c r="H474" s="116"/>
      <c r="I474" s="116"/>
      <c r="J474" s="57"/>
      <c r="K474" s="57"/>
      <c r="L474" s="57"/>
      <c r="M474" s="57"/>
      <c r="N474" s="57"/>
      <c r="O474" s="57"/>
      <c r="P474" s="57"/>
      <c r="Q474" s="57"/>
      <c r="R474" s="57"/>
      <c r="S474" s="115"/>
      <c r="T474" s="115"/>
      <c r="U474" s="115"/>
      <c r="V474" s="115"/>
      <c r="W474" s="115"/>
      <c r="X474" s="115"/>
      <c r="Y474" s="115"/>
      <c r="Z474" s="57"/>
      <c r="AA474" s="57"/>
      <c r="AB474" s="82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</row>
    <row r="475" spans="1:51" s="71" customFormat="1" ht="15.75">
      <c r="A475" s="57">
        <v>436</v>
      </c>
      <c r="B475" s="57"/>
      <c r="C475" s="113"/>
      <c r="D475" s="113"/>
      <c r="E475" s="113"/>
      <c r="F475" s="113"/>
      <c r="G475" s="57"/>
      <c r="H475" s="116"/>
      <c r="I475" s="116"/>
      <c r="J475" s="57"/>
      <c r="K475" s="57"/>
      <c r="L475" s="57"/>
      <c r="M475" s="57"/>
      <c r="N475" s="57"/>
      <c r="O475" s="57"/>
      <c r="P475" s="57"/>
      <c r="Q475" s="57"/>
      <c r="R475" s="57"/>
      <c r="S475" s="115"/>
      <c r="T475" s="115"/>
      <c r="U475" s="115"/>
      <c r="V475" s="115"/>
      <c r="W475" s="115"/>
      <c r="X475" s="115"/>
      <c r="Y475" s="115"/>
      <c r="Z475" s="57"/>
      <c r="AA475" s="57"/>
      <c r="AB475" s="82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</row>
    <row r="476" spans="1:51" s="71" customFormat="1" ht="15.75">
      <c r="A476" s="49">
        <v>437</v>
      </c>
      <c r="B476" s="57"/>
      <c r="C476" s="113"/>
      <c r="D476" s="113"/>
      <c r="E476" s="113"/>
      <c r="F476" s="113"/>
      <c r="G476" s="57"/>
      <c r="H476" s="116"/>
      <c r="I476" s="116"/>
      <c r="J476" s="57"/>
      <c r="K476" s="57"/>
      <c r="L476" s="57"/>
      <c r="M476" s="57"/>
      <c r="N476" s="57"/>
      <c r="O476" s="57"/>
      <c r="P476" s="57"/>
      <c r="Q476" s="57"/>
      <c r="R476" s="57"/>
      <c r="S476" s="115"/>
      <c r="T476" s="115"/>
      <c r="U476" s="115"/>
      <c r="V476" s="115"/>
      <c r="W476" s="115"/>
      <c r="X476" s="115"/>
      <c r="Y476" s="115"/>
      <c r="Z476" s="57"/>
      <c r="AA476" s="57"/>
      <c r="AB476" s="82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</row>
    <row r="477" spans="1:51" s="71" customFormat="1" ht="15.75" customHeight="1">
      <c r="A477" s="57">
        <v>438</v>
      </c>
      <c r="B477" s="57"/>
      <c r="C477" s="113"/>
      <c r="D477" s="113"/>
      <c r="E477" s="113"/>
      <c r="F477" s="113"/>
      <c r="G477" s="57"/>
      <c r="H477" s="116"/>
      <c r="I477" s="116"/>
      <c r="J477" s="57"/>
      <c r="K477" s="57"/>
      <c r="L477" s="57"/>
      <c r="M477" s="57"/>
      <c r="N477" s="57"/>
      <c r="O477" s="57"/>
      <c r="P477" s="57"/>
      <c r="Q477" s="57"/>
      <c r="R477" s="57"/>
      <c r="S477" s="115"/>
      <c r="T477" s="115"/>
      <c r="U477" s="115"/>
      <c r="V477" s="115"/>
      <c r="W477" s="115"/>
      <c r="X477" s="115"/>
      <c r="Y477" s="115"/>
      <c r="Z477" s="57"/>
      <c r="AA477" s="57"/>
      <c r="AB477" s="82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</row>
    <row r="478" spans="1:51" s="71" customFormat="1" ht="15.75">
      <c r="A478" s="49">
        <v>439</v>
      </c>
      <c r="B478" s="57"/>
      <c r="C478" s="113"/>
      <c r="D478" s="113"/>
      <c r="E478" s="113"/>
      <c r="F478" s="113"/>
      <c r="G478" s="57"/>
      <c r="H478" s="116"/>
      <c r="I478" s="116"/>
      <c r="J478" s="57"/>
      <c r="K478" s="57"/>
      <c r="L478" s="57"/>
      <c r="M478" s="57"/>
      <c r="N478" s="57"/>
      <c r="O478" s="57"/>
      <c r="P478" s="57"/>
      <c r="Q478" s="57"/>
      <c r="R478" s="57"/>
      <c r="S478" s="115"/>
      <c r="T478" s="115"/>
      <c r="U478" s="115"/>
      <c r="V478" s="115"/>
      <c r="W478" s="115"/>
      <c r="X478" s="115"/>
      <c r="Y478" s="115"/>
      <c r="Z478" s="57"/>
      <c r="AA478" s="57"/>
      <c r="AB478" s="82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</row>
    <row r="479" spans="1:51" s="71" customFormat="1" ht="15.75">
      <c r="A479" s="57">
        <v>440</v>
      </c>
      <c r="B479" s="57"/>
      <c r="C479" s="113"/>
      <c r="D479" s="113"/>
      <c r="E479" s="113"/>
      <c r="F479" s="113"/>
      <c r="G479" s="57"/>
      <c r="H479" s="116"/>
      <c r="I479" s="116"/>
      <c r="J479" s="57"/>
      <c r="K479" s="57"/>
      <c r="L479" s="57"/>
      <c r="M479" s="57"/>
      <c r="N479" s="57"/>
      <c r="O479" s="57"/>
      <c r="P479" s="57"/>
      <c r="Q479" s="57"/>
      <c r="R479" s="57"/>
      <c r="S479" s="115"/>
      <c r="T479" s="115"/>
      <c r="U479" s="115"/>
      <c r="V479" s="115"/>
      <c r="W479" s="115"/>
      <c r="X479" s="115"/>
      <c r="Y479" s="115"/>
      <c r="Z479" s="57"/>
      <c r="AA479" s="57"/>
      <c r="AB479" s="82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</row>
    <row r="480" spans="1:51" s="71" customFormat="1" ht="15.75">
      <c r="A480" s="49">
        <v>441</v>
      </c>
      <c r="B480" s="57"/>
      <c r="C480" s="113"/>
      <c r="D480" s="113"/>
      <c r="E480" s="113"/>
      <c r="F480" s="113"/>
      <c r="G480" s="57"/>
      <c r="H480" s="116"/>
      <c r="I480" s="116"/>
      <c r="J480" s="57"/>
      <c r="K480" s="57"/>
      <c r="L480" s="57"/>
      <c r="M480" s="57"/>
      <c r="N480" s="57"/>
      <c r="O480" s="57"/>
      <c r="P480" s="57"/>
      <c r="Q480" s="57"/>
      <c r="R480" s="57"/>
      <c r="S480" s="115"/>
      <c r="T480" s="115"/>
      <c r="U480" s="115"/>
      <c r="V480" s="115"/>
      <c r="W480" s="115"/>
      <c r="X480" s="115"/>
      <c r="Y480" s="115"/>
      <c r="Z480" s="57"/>
      <c r="AA480" s="57"/>
      <c r="AB480" s="82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</row>
    <row r="481" spans="1:51" s="71" customFormat="1" ht="15.75" customHeight="1">
      <c r="A481" s="57">
        <v>442</v>
      </c>
      <c r="B481" s="57"/>
      <c r="C481" s="113"/>
      <c r="D481" s="113"/>
      <c r="E481" s="113"/>
      <c r="F481" s="113"/>
      <c r="G481" s="57"/>
      <c r="H481" s="116"/>
      <c r="I481" s="116"/>
      <c r="J481" s="57"/>
      <c r="K481" s="57"/>
      <c r="L481" s="57"/>
      <c r="M481" s="57"/>
      <c r="N481" s="57"/>
      <c r="O481" s="57"/>
      <c r="P481" s="57"/>
      <c r="Q481" s="57"/>
      <c r="R481" s="57"/>
      <c r="S481" s="115"/>
      <c r="T481" s="115"/>
      <c r="U481" s="115"/>
      <c r="V481" s="115"/>
      <c r="W481" s="115"/>
      <c r="X481" s="115"/>
      <c r="Y481" s="115"/>
      <c r="Z481" s="57"/>
      <c r="AA481" s="57"/>
      <c r="AB481" s="82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</row>
    <row r="482" spans="1:51" s="71" customFormat="1" ht="15.75">
      <c r="A482" s="49">
        <v>443</v>
      </c>
      <c r="B482" s="57"/>
      <c r="C482" s="113"/>
      <c r="D482" s="113"/>
      <c r="E482" s="113"/>
      <c r="F482" s="113"/>
      <c r="G482" s="57"/>
      <c r="H482" s="116"/>
      <c r="I482" s="116"/>
      <c r="J482" s="57"/>
      <c r="K482" s="57"/>
      <c r="L482" s="57"/>
      <c r="M482" s="57"/>
      <c r="N482" s="57"/>
      <c r="O482" s="57"/>
      <c r="P482" s="57"/>
      <c r="Q482" s="57"/>
      <c r="R482" s="57"/>
      <c r="S482" s="115"/>
      <c r="T482" s="115"/>
      <c r="U482" s="115"/>
      <c r="V482" s="115"/>
      <c r="W482" s="115"/>
      <c r="X482" s="115"/>
      <c r="Y482" s="115"/>
      <c r="Z482" s="57"/>
      <c r="AA482" s="57"/>
      <c r="AB482" s="82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</row>
    <row r="483" spans="1:51" s="71" customFormat="1" ht="15.75">
      <c r="A483" s="57">
        <v>444</v>
      </c>
      <c r="B483" s="57"/>
      <c r="C483" s="113"/>
      <c r="D483" s="113"/>
      <c r="E483" s="113"/>
      <c r="F483" s="113"/>
      <c r="G483" s="57"/>
      <c r="H483" s="116"/>
      <c r="I483" s="116"/>
      <c r="J483" s="57"/>
      <c r="K483" s="57"/>
      <c r="L483" s="57"/>
      <c r="M483" s="57"/>
      <c r="N483" s="57"/>
      <c r="O483" s="57"/>
      <c r="P483" s="57"/>
      <c r="Q483" s="57"/>
      <c r="R483" s="57"/>
      <c r="S483" s="115"/>
      <c r="T483" s="115"/>
      <c r="U483" s="115"/>
      <c r="V483" s="115"/>
      <c r="W483" s="115"/>
      <c r="X483" s="115"/>
      <c r="Y483" s="115"/>
      <c r="Z483" s="57"/>
      <c r="AA483" s="57"/>
      <c r="AB483" s="82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</row>
    <row r="484" spans="1:51" s="71" customFormat="1" ht="15.75">
      <c r="A484" s="49">
        <v>445</v>
      </c>
      <c r="B484" s="57"/>
      <c r="C484" s="113"/>
      <c r="D484" s="113"/>
      <c r="E484" s="113"/>
      <c r="F484" s="113"/>
      <c r="G484" s="57"/>
      <c r="H484" s="116"/>
      <c r="I484" s="116"/>
      <c r="J484" s="57"/>
      <c r="K484" s="57"/>
      <c r="L484" s="57"/>
      <c r="M484" s="57"/>
      <c r="N484" s="57"/>
      <c r="O484" s="57"/>
      <c r="P484" s="57"/>
      <c r="Q484" s="57"/>
      <c r="R484" s="57"/>
      <c r="S484" s="115"/>
      <c r="T484" s="115"/>
      <c r="U484" s="115"/>
      <c r="V484" s="115"/>
      <c r="W484" s="115"/>
      <c r="X484" s="115"/>
      <c r="Y484" s="115"/>
      <c r="Z484" s="57"/>
      <c r="AA484" s="57"/>
      <c r="AB484" s="82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</row>
    <row r="485" spans="1:51" s="71" customFormat="1" ht="15.75" customHeight="1">
      <c r="A485" s="57">
        <v>446</v>
      </c>
      <c r="B485" s="57"/>
      <c r="C485" s="113"/>
      <c r="D485" s="113"/>
      <c r="E485" s="113"/>
      <c r="F485" s="113"/>
      <c r="G485" s="57"/>
      <c r="H485" s="116"/>
      <c r="I485" s="116"/>
      <c r="J485" s="57"/>
      <c r="K485" s="57"/>
      <c r="L485" s="57"/>
      <c r="M485" s="57"/>
      <c r="N485" s="57"/>
      <c r="O485" s="57"/>
      <c r="P485" s="57"/>
      <c r="Q485" s="57"/>
      <c r="R485" s="57"/>
      <c r="S485" s="115"/>
      <c r="T485" s="115"/>
      <c r="U485" s="115"/>
      <c r="V485" s="115"/>
      <c r="W485" s="115"/>
      <c r="X485" s="115"/>
      <c r="Y485" s="115"/>
      <c r="Z485" s="57"/>
      <c r="AA485" s="57"/>
      <c r="AB485" s="82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</row>
    <row r="486" spans="1:51" s="71" customFormat="1" ht="15.75">
      <c r="A486" s="49">
        <v>447</v>
      </c>
      <c r="B486" s="57"/>
      <c r="C486" s="113"/>
      <c r="D486" s="113"/>
      <c r="E486" s="113"/>
      <c r="F486" s="113"/>
      <c r="G486" s="57"/>
      <c r="H486" s="116"/>
      <c r="I486" s="116"/>
      <c r="J486" s="57"/>
      <c r="K486" s="57"/>
      <c r="L486" s="57"/>
      <c r="M486" s="57"/>
      <c r="N486" s="57"/>
      <c r="O486" s="57"/>
      <c r="P486" s="57"/>
      <c r="Q486" s="57"/>
      <c r="R486" s="57"/>
      <c r="S486" s="115"/>
      <c r="T486" s="115"/>
      <c r="U486" s="115"/>
      <c r="V486" s="115"/>
      <c r="W486" s="115"/>
      <c r="X486" s="115"/>
      <c r="Y486" s="115"/>
      <c r="Z486" s="57"/>
      <c r="AA486" s="57"/>
      <c r="AB486" s="82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</row>
    <row r="487" spans="1:51" s="71" customFormat="1" ht="15.75">
      <c r="A487" s="57">
        <v>448</v>
      </c>
      <c r="B487" s="57"/>
      <c r="C487" s="113"/>
      <c r="D487" s="113"/>
      <c r="E487" s="113"/>
      <c r="F487" s="113"/>
      <c r="G487" s="57"/>
      <c r="H487" s="116"/>
      <c r="I487" s="116"/>
      <c r="J487" s="57"/>
      <c r="K487" s="57"/>
      <c r="L487" s="57"/>
      <c r="M487" s="57"/>
      <c r="N487" s="57"/>
      <c r="O487" s="57"/>
      <c r="P487" s="57"/>
      <c r="Q487" s="57"/>
      <c r="R487" s="57"/>
      <c r="S487" s="115"/>
      <c r="T487" s="115"/>
      <c r="U487" s="115"/>
      <c r="V487" s="115"/>
      <c r="W487" s="115"/>
      <c r="X487" s="115"/>
      <c r="Y487" s="115"/>
      <c r="Z487" s="57"/>
      <c r="AA487" s="57"/>
      <c r="AB487" s="82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</row>
    <row r="488" spans="1:51" s="71" customFormat="1" ht="15.75">
      <c r="A488" s="49">
        <v>449</v>
      </c>
      <c r="B488" s="57"/>
      <c r="C488" s="113"/>
      <c r="D488" s="113"/>
      <c r="E488" s="113"/>
      <c r="F488" s="113"/>
      <c r="G488" s="57"/>
      <c r="H488" s="116"/>
      <c r="I488" s="116"/>
      <c r="J488" s="57"/>
      <c r="K488" s="57"/>
      <c r="L488" s="57"/>
      <c r="M488" s="57"/>
      <c r="N488" s="57"/>
      <c r="O488" s="57"/>
      <c r="P488" s="57"/>
      <c r="Q488" s="57"/>
      <c r="R488" s="57"/>
      <c r="S488" s="115"/>
      <c r="T488" s="115"/>
      <c r="U488" s="115"/>
      <c r="V488" s="115"/>
      <c r="W488" s="115"/>
      <c r="X488" s="115"/>
      <c r="Y488" s="115"/>
      <c r="Z488" s="57"/>
      <c r="AA488" s="57"/>
      <c r="AB488" s="82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</row>
    <row r="489" spans="1:51" s="71" customFormat="1" ht="15.75" customHeight="1">
      <c r="A489" s="57">
        <v>450</v>
      </c>
      <c r="B489" s="57"/>
      <c r="C489" s="113"/>
      <c r="D489" s="113"/>
      <c r="E489" s="113"/>
      <c r="F489" s="113"/>
      <c r="G489" s="57"/>
      <c r="H489" s="116"/>
      <c r="I489" s="116"/>
      <c r="J489" s="57"/>
      <c r="K489" s="57"/>
      <c r="L489" s="57"/>
      <c r="M489" s="57"/>
      <c r="N489" s="57"/>
      <c r="O489" s="57"/>
      <c r="P489" s="57"/>
      <c r="Q489" s="57"/>
      <c r="R489" s="57"/>
      <c r="S489" s="115"/>
      <c r="T489" s="115"/>
      <c r="U489" s="115"/>
      <c r="V489" s="115"/>
      <c r="W489" s="115"/>
      <c r="X489" s="115"/>
      <c r="Y489" s="115"/>
      <c r="Z489" s="57"/>
      <c r="AA489" s="57"/>
      <c r="AB489" s="82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</row>
    <row r="490" spans="1:51" s="71" customFormat="1" ht="15" customHeight="1">
      <c r="A490" s="49">
        <v>451</v>
      </c>
      <c r="B490" s="57"/>
      <c r="C490" s="117"/>
      <c r="D490" s="117"/>
      <c r="E490" s="117"/>
      <c r="F490" s="117"/>
      <c r="G490" s="57"/>
      <c r="H490" s="114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115"/>
      <c r="T490" s="115"/>
      <c r="U490" s="115"/>
      <c r="V490" s="115"/>
      <c r="W490" s="115"/>
      <c r="X490" s="115"/>
      <c r="Y490" s="115"/>
      <c r="Z490" s="57"/>
      <c r="AA490" s="57"/>
      <c r="AB490" s="82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</row>
    <row r="491" spans="1:51" s="71" customFormat="1" ht="15" customHeight="1">
      <c r="A491" s="57">
        <v>452</v>
      </c>
      <c r="B491" s="57"/>
      <c r="C491" s="117"/>
      <c r="D491" s="117"/>
      <c r="E491" s="117"/>
      <c r="F491" s="117"/>
      <c r="G491" s="57"/>
      <c r="H491" s="114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115"/>
      <c r="T491" s="115"/>
      <c r="U491" s="115"/>
      <c r="V491" s="115"/>
      <c r="W491" s="115"/>
      <c r="X491" s="115"/>
      <c r="Y491" s="115"/>
      <c r="Z491" s="57"/>
      <c r="AA491" s="57"/>
      <c r="AB491" s="82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</row>
    <row r="492" spans="1:51" s="71" customFormat="1" ht="15" customHeight="1">
      <c r="A492" s="49">
        <v>453</v>
      </c>
      <c r="B492" s="57"/>
      <c r="C492" s="117"/>
      <c r="D492" s="117"/>
      <c r="E492" s="117"/>
      <c r="F492" s="117"/>
      <c r="G492" s="57"/>
      <c r="H492" s="114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115"/>
      <c r="T492" s="115"/>
      <c r="U492" s="115"/>
      <c r="V492" s="115"/>
      <c r="W492" s="115"/>
      <c r="X492" s="115"/>
      <c r="Y492" s="115"/>
      <c r="Z492" s="57"/>
      <c r="AA492" s="57"/>
      <c r="AB492" s="82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</row>
    <row r="493" spans="1:51" s="71" customFormat="1" ht="15" customHeight="1">
      <c r="A493" s="57">
        <v>454</v>
      </c>
      <c r="B493" s="57"/>
      <c r="C493" s="117"/>
      <c r="D493" s="117"/>
      <c r="E493" s="117"/>
      <c r="F493" s="117"/>
      <c r="G493" s="57"/>
      <c r="H493" s="114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115"/>
      <c r="T493" s="115"/>
      <c r="U493" s="115"/>
      <c r="V493" s="115"/>
      <c r="W493" s="115"/>
      <c r="X493" s="115"/>
      <c r="Y493" s="115"/>
      <c r="Z493" s="57"/>
      <c r="AA493" s="57"/>
      <c r="AB493" s="82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</row>
    <row r="494" spans="1:51" s="71" customFormat="1" ht="15" customHeight="1">
      <c r="A494" s="49">
        <v>455</v>
      </c>
      <c r="B494" s="57"/>
      <c r="C494" s="117"/>
      <c r="D494" s="117"/>
      <c r="E494" s="117"/>
      <c r="F494" s="117"/>
      <c r="G494" s="57"/>
      <c r="H494" s="114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115"/>
      <c r="T494" s="115"/>
      <c r="U494" s="115"/>
      <c r="V494" s="115"/>
      <c r="W494" s="115"/>
      <c r="X494" s="115"/>
      <c r="Y494" s="115"/>
      <c r="Z494" s="57"/>
      <c r="AA494" s="57"/>
      <c r="AB494" s="82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</row>
    <row r="495" spans="1:51" s="71" customFormat="1" ht="15" customHeight="1">
      <c r="A495" s="57">
        <v>456</v>
      </c>
      <c r="B495" s="57"/>
      <c r="C495" s="117"/>
      <c r="D495" s="117"/>
      <c r="E495" s="117"/>
      <c r="F495" s="117"/>
      <c r="G495" s="57"/>
      <c r="H495" s="114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115"/>
      <c r="T495" s="115"/>
      <c r="U495" s="115"/>
      <c r="V495" s="115"/>
      <c r="W495" s="115"/>
      <c r="X495" s="115"/>
      <c r="Y495" s="115"/>
      <c r="Z495" s="57"/>
      <c r="AA495" s="57"/>
      <c r="AB495" s="82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</row>
    <row r="496" spans="1:51" s="71" customFormat="1" ht="15" customHeight="1">
      <c r="A496" s="49">
        <v>457</v>
      </c>
      <c r="B496" s="57"/>
      <c r="C496" s="57"/>
      <c r="D496" s="57"/>
      <c r="E496" s="57"/>
      <c r="F496" s="57"/>
      <c r="G496" s="57"/>
      <c r="H496" s="114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115"/>
      <c r="T496" s="115"/>
      <c r="U496" s="115"/>
      <c r="V496" s="115"/>
      <c r="W496" s="115"/>
      <c r="X496" s="115"/>
      <c r="Y496" s="115"/>
      <c r="Z496" s="57"/>
      <c r="AA496" s="57"/>
      <c r="AB496" s="82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</row>
    <row r="497" spans="1:51" s="71" customFormat="1" ht="15" customHeight="1">
      <c r="A497" s="57">
        <v>458</v>
      </c>
      <c r="B497" s="57"/>
      <c r="C497" s="117"/>
      <c r="D497" s="117"/>
      <c r="E497" s="117"/>
      <c r="F497" s="117"/>
      <c r="G497" s="57"/>
      <c r="H497" s="114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115"/>
      <c r="T497" s="115"/>
      <c r="U497" s="115"/>
      <c r="V497" s="115"/>
      <c r="W497" s="115"/>
      <c r="X497" s="115"/>
      <c r="Y497" s="115"/>
      <c r="Z497" s="57"/>
      <c r="AA497" s="57"/>
      <c r="AB497" s="82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</row>
    <row r="498" spans="1:51" s="71" customFormat="1" ht="15" customHeight="1">
      <c r="A498" s="49">
        <v>459</v>
      </c>
      <c r="B498" s="57"/>
      <c r="C498" s="117"/>
      <c r="D498" s="117"/>
      <c r="E498" s="117"/>
      <c r="F498" s="117"/>
      <c r="G498" s="57"/>
      <c r="H498" s="114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115"/>
      <c r="T498" s="115"/>
      <c r="U498" s="115"/>
      <c r="V498" s="115"/>
      <c r="W498" s="115"/>
      <c r="X498" s="115"/>
      <c r="Y498" s="115"/>
      <c r="Z498" s="57"/>
      <c r="AA498" s="57"/>
      <c r="AB498" s="82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</row>
    <row r="499" spans="1:51" s="71" customFormat="1" ht="15" customHeight="1">
      <c r="A499" s="57">
        <v>460</v>
      </c>
      <c r="B499" s="57"/>
      <c r="C499" s="117"/>
      <c r="D499" s="117"/>
      <c r="E499" s="117"/>
      <c r="F499" s="117"/>
      <c r="G499" s="57"/>
      <c r="H499" s="114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115"/>
      <c r="T499" s="115"/>
      <c r="U499" s="115"/>
      <c r="V499" s="115"/>
      <c r="W499" s="115"/>
      <c r="X499" s="115"/>
      <c r="Y499" s="115"/>
      <c r="Z499" s="57"/>
      <c r="AA499" s="57"/>
      <c r="AB499" s="82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</row>
    <row r="500" spans="1:51" s="71" customFormat="1" ht="15" customHeight="1">
      <c r="A500" s="49">
        <v>461</v>
      </c>
      <c r="B500" s="57"/>
      <c r="C500" s="117"/>
      <c r="D500" s="117"/>
      <c r="E500" s="117"/>
      <c r="F500" s="117"/>
      <c r="G500" s="57"/>
      <c r="H500" s="114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115"/>
      <c r="T500" s="115"/>
      <c r="U500" s="115"/>
      <c r="V500" s="115"/>
      <c r="W500" s="115"/>
      <c r="X500" s="115"/>
      <c r="Y500" s="115"/>
      <c r="Z500" s="57"/>
      <c r="AA500" s="57"/>
      <c r="AB500" s="82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</row>
    <row r="501" spans="1:51" s="71" customFormat="1" ht="15" customHeight="1">
      <c r="A501" s="57">
        <v>462</v>
      </c>
      <c r="B501" s="57"/>
      <c r="C501" s="117"/>
      <c r="D501" s="117"/>
      <c r="E501" s="117"/>
      <c r="F501" s="117"/>
      <c r="G501" s="57"/>
      <c r="H501" s="114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115"/>
      <c r="T501" s="115"/>
      <c r="U501" s="115"/>
      <c r="V501" s="115"/>
      <c r="W501" s="115"/>
      <c r="X501" s="115"/>
      <c r="Y501" s="115"/>
      <c r="Z501" s="57"/>
      <c r="AA501" s="57"/>
      <c r="AB501" s="82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</row>
    <row r="502" spans="1:51" s="71" customFormat="1" ht="15" customHeight="1">
      <c r="A502" s="49">
        <v>463</v>
      </c>
      <c r="B502" s="57"/>
      <c r="C502" s="117"/>
      <c r="D502" s="117"/>
      <c r="E502" s="117"/>
      <c r="F502" s="117"/>
      <c r="G502" s="57"/>
      <c r="H502" s="114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115"/>
      <c r="T502" s="115"/>
      <c r="U502" s="115"/>
      <c r="V502" s="115"/>
      <c r="W502" s="115"/>
      <c r="X502" s="115"/>
      <c r="Y502" s="115"/>
      <c r="Z502" s="57"/>
      <c r="AA502" s="57"/>
      <c r="AB502" s="82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</row>
    <row r="503" spans="1:51" s="71" customFormat="1" ht="15" customHeight="1">
      <c r="A503" s="57">
        <v>464</v>
      </c>
      <c r="B503" s="57"/>
      <c r="C503" s="117"/>
      <c r="D503" s="117"/>
      <c r="E503" s="117"/>
      <c r="F503" s="117"/>
      <c r="G503" s="57"/>
      <c r="H503" s="114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115"/>
      <c r="T503" s="115"/>
      <c r="U503" s="115"/>
      <c r="V503" s="115"/>
      <c r="W503" s="115"/>
      <c r="X503" s="115"/>
      <c r="Y503" s="115"/>
      <c r="Z503" s="57"/>
      <c r="AA503" s="57"/>
      <c r="AB503" s="82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</row>
    <row r="504" spans="1:51" s="71" customFormat="1" ht="15" customHeight="1">
      <c r="A504" s="49">
        <v>465</v>
      </c>
      <c r="B504" s="57"/>
      <c r="C504" s="117"/>
      <c r="D504" s="117"/>
      <c r="E504" s="117"/>
      <c r="F504" s="117"/>
      <c r="G504" s="57"/>
      <c r="H504" s="114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115"/>
      <c r="T504" s="115"/>
      <c r="U504" s="115"/>
      <c r="V504" s="115"/>
      <c r="W504" s="115"/>
      <c r="X504" s="115"/>
      <c r="Y504" s="115"/>
      <c r="Z504" s="57"/>
      <c r="AA504" s="57"/>
      <c r="AB504" s="82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</row>
    <row r="505" spans="1:51" s="71" customFormat="1" ht="15" customHeight="1">
      <c r="A505" s="57">
        <v>466</v>
      </c>
      <c r="B505" s="57"/>
      <c r="C505" s="117"/>
      <c r="D505" s="117"/>
      <c r="E505" s="117"/>
      <c r="F505" s="117"/>
      <c r="G505" s="57"/>
      <c r="H505" s="114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115"/>
      <c r="T505" s="115"/>
      <c r="U505" s="115"/>
      <c r="V505" s="115"/>
      <c r="W505" s="115"/>
      <c r="X505" s="115"/>
      <c r="Y505" s="115"/>
      <c r="Z505" s="57"/>
      <c r="AA505" s="57"/>
      <c r="AB505" s="82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</row>
    <row r="506" spans="1:51" s="71" customFormat="1" ht="15" customHeight="1">
      <c r="A506" s="49">
        <v>467</v>
      </c>
      <c r="B506" s="57"/>
      <c r="C506" s="57"/>
      <c r="D506" s="57"/>
      <c r="E506" s="57"/>
      <c r="F506" s="57"/>
      <c r="G506" s="57"/>
      <c r="H506" s="114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115"/>
      <c r="T506" s="115"/>
      <c r="U506" s="115"/>
      <c r="V506" s="115"/>
      <c r="W506" s="115"/>
      <c r="X506" s="115"/>
      <c r="Y506" s="115"/>
      <c r="Z506" s="57"/>
      <c r="AA506" s="57"/>
      <c r="AB506" s="82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</row>
    <row r="507" spans="1:51" s="71" customFormat="1" ht="15" customHeight="1">
      <c r="A507" s="57">
        <v>468</v>
      </c>
      <c r="B507" s="57"/>
      <c r="C507" s="117"/>
      <c r="D507" s="117"/>
      <c r="E507" s="117"/>
      <c r="F507" s="117"/>
      <c r="G507" s="57"/>
      <c r="H507" s="114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115"/>
      <c r="T507" s="115"/>
      <c r="U507" s="115"/>
      <c r="V507" s="115"/>
      <c r="W507" s="115"/>
      <c r="X507" s="115"/>
      <c r="Y507" s="115"/>
      <c r="Z507" s="57"/>
      <c r="AA507" s="57"/>
      <c r="AB507" s="82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</row>
    <row r="508" spans="1:51" s="71" customFormat="1" ht="15.75">
      <c r="A508" s="49">
        <v>469</v>
      </c>
      <c r="B508" s="57"/>
      <c r="C508" s="113"/>
      <c r="D508" s="113"/>
      <c r="E508" s="113"/>
      <c r="F508" s="113"/>
      <c r="G508" s="57"/>
      <c r="H508" s="116"/>
      <c r="I508" s="116"/>
      <c r="J508" s="57"/>
      <c r="K508" s="57"/>
      <c r="L508" s="57"/>
      <c r="M508" s="57"/>
      <c r="N508" s="57"/>
      <c r="O508" s="57"/>
      <c r="P508" s="57"/>
      <c r="Q508" s="57"/>
      <c r="R508" s="57"/>
      <c r="S508" s="115"/>
      <c r="T508" s="115"/>
      <c r="U508" s="115"/>
      <c r="V508" s="115"/>
      <c r="W508" s="115"/>
      <c r="X508" s="115"/>
      <c r="Y508" s="115"/>
      <c r="Z508" s="57"/>
      <c r="AA508" s="57"/>
      <c r="AB508" s="82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</row>
    <row r="509" spans="1:51" s="71" customFormat="1" ht="15.75" customHeight="1">
      <c r="A509" s="57">
        <v>470</v>
      </c>
      <c r="B509" s="57"/>
      <c r="C509" s="113"/>
      <c r="D509" s="113"/>
      <c r="E509" s="113"/>
      <c r="F509" s="113"/>
      <c r="G509" s="57"/>
      <c r="H509" s="116"/>
      <c r="I509" s="116"/>
      <c r="J509" s="57"/>
      <c r="K509" s="57"/>
      <c r="L509" s="57"/>
      <c r="M509" s="57"/>
      <c r="N509" s="57"/>
      <c r="O509" s="57"/>
      <c r="P509" s="57"/>
      <c r="Q509" s="57"/>
      <c r="R509" s="57"/>
      <c r="S509" s="115"/>
      <c r="T509" s="115"/>
      <c r="U509" s="115"/>
      <c r="V509" s="115"/>
      <c r="W509" s="115"/>
      <c r="X509" s="115"/>
      <c r="Y509" s="115"/>
      <c r="Z509" s="57"/>
      <c r="AA509" s="57"/>
      <c r="AB509" s="82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</row>
    <row r="510" spans="1:51" s="71" customFormat="1" ht="15.75">
      <c r="A510" s="49">
        <v>471</v>
      </c>
      <c r="B510" s="57"/>
      <c r="C510" s="113"/>
      <c r="D510" s="113"/>
      <c r="E510" s="113"/>
      <c r="F510" s="113"/>
      <c r="G510" s="57"/>
      <c r="H510" s="116"/>
      <c r="I510" s="116"/>
      <c r="J510" s="57"/>
      <c r="K510" s="57"/>
      <c r="L510" s="57"/>
      <c r="M510" s="57"/>
      <c r="N510" s="57"/>
      <c r="O510" s="57"/>
      <c r="P510" s="57"/>
      <c r="Q510" s="57"/>
      <c r="R510" s="57"/>
      <c r="S510" s="115"/>
      <c r="T510" s="115"/>
      <c r="U510" s="115"/>
      <c r="V510" s="115"/>
      <c r="W510" s="115"/>
      <c r="X510" s="115"/>
      <c r="Y510" s="115"/>
      <c r="Z510" s="57"/>
      <c r="AA510" s="57"/>
      <c r="AB510" s="82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</row>
    <row r="511" spans="1:51" s="71" customFormat="1" ht="15.75">
      <c r="A511" s="57">
        <v>472</v>
      </c>
      <c r="B511" s="57"/>
      <c r="C511" s="113"/>
      <c r="D511" s="113"/>
      <c r="E511" s="113"/>
      <c r="F511" s="113"/>
      <c r="G511" s="57"/>
      <c r="H511" s="116"/>
      <c r="I511" s="116"/>
      <c r="J511" s="57"/>
      <c r="K511" s="57"/>
      <c r="L511" s="57"/>
      <c r="M511" s="57"/>
      <c r="N511" s="57"/>
      <c r="O511" s="57"/>
      <c r="P511" s="57"/>
      <c r="Q511" s="57"/>
      <c r="R511" s="57"/>
      <c r="S511" s="115"/>
      <c r="T511" s="115"/>
      <c r="U511" s="115"/>
      <c r="V511" s="115"/>
      <c r="W511" s="115"/>
      <c r="X511" s="115"/>
      <c r="Y511" s="115"/>
      <c r="Z511" s="57"/>
      <c r="AA511" s="57"/>
      <c r="AB511" s="82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</row>
    <row r="512" spans="1:51" s="71" customFormat="1" ht="15.75">
      <c r="A512" s="49">
        <v>473</v>
      </c>
      <c r="B512" s="57"/>
      <c r="C512" s="113"/>
      <c r="D512" s="113"/>
      <c r="E512" s="113"/>
      <c r="F512" s="113"/>
      <c r="G512" s="57"/>
      <c r="H512" s="116"/>
      <c r="I512" s="116"/>
      <c r="J512" s="57"/>
      <c r="K512" s="57"/>
      <c r="L512" s="57"/>
      <c r="M512" s="57"/>
      <c r="N512" s="57"/>
      <c r="O512" s="57"/>
      <c r="P512" s="57"/>
      <c r="Q512" s="57"/>
      <c r="R512" s="57"/>
      <c r="S512" s="115"/>
      <c r="T512" s="115"/>
      <c r="U512" s="115"/>
      <c r="V512" s="115"/>
      <c r="W512" s="115"/>
      <c r="X512" s="115"/>
      <c r="Y512" s="115"/>
      <c r="Z512" s="57"/>
      <c r="AA512" s="57"/>
      <c r="AB512" s="82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</row>
    <row r="513" spans="1:51" s="71" customFormat="1" ht="15.75" customHeight="1">
      <c r="A513" s="57">
        <v>474</v>
      </c>
      <c r="B513" s="57"/>
      <c r="C513" s="113"/>
      <c r="D513" s="113"/>
      <c r="E513" s="113"/>
      <c r="F513" s="113"/>
      <c r="G513" s="57"/>
      <c r="H513" s="116"/>
      <c r="I513" s="116"/>
      <c r="J513" s="57"/>
      <c r="K513" s="57"/>
      <c r="L513" s="57"/>
      <c r="M513" s="57"/>
      <c r="N513" s="57"/>
      <c r="O513" s="57"/>
      <c r="P513" s="57"/>
      <c r="Q513" s="57"/>
      <c r="R513" s="57"/>
      <c r="S513" s="115"/>
      <c r="T513" s="115"/>
      <c r="U513" s="115"/>
      <c r="V513" s="115"/>
      <c r="W513" s="115"/>
      <c r="X513" s="115"/>
      <c r="Y513" s="115"/>
      <c r="Z513" s="57"/>
      <c r="AA513" s="57"/>
      <c r="AB513" s="82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</row>
    <row r="514" spans="1:51" s="71" customFormat="1" ht="15.75">
      <c r="A514" s="49">
        <v>475</v>
      </c>
      <c r="B514" s="57"/>
      <c r="C514" s="113"/>
      <c r="D514" s="113"/>
      <c r="E514" s="113"/>
      <c r="F514" s="113"/>
      <c r="G514" s="57"/>
      <c r="H514" s="116"/>
      <c r="I514" s="116"/>
      <c r="J514" s="57"/>
      <c r="K514" s="57"/>
      <c r="L514" s="57"/>
      <c r="M514" s="57"/>
      <c r="N514" s="57"/>
      <c r="O514" s="57"/>
      <c r="P514" s="57"/>
      <c r="Q514" s="57"/>
      <c r="R514" s="57"/>
      <c r="S514" s="115"/>
      <c r="T514" s="115"/>
      <c r="U514" s="115"/>
      <c r="V514" s="115"/>
      <c r="W514" s="115"/>
      <c r="X514" s="115"/>
      <c r="Y514" s="115"/>
      <c r="Z514" s="57"/>
      <c r="AA514" s="57"/>
      <c r="AB514" s="82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</row>
    <row r="515" spans="1:51" s="71" customFormat="1" ht="15.75">
      <c r="A515" s="57">
        <v>476</v>
      </c>
      <c r="B515" s="57"/>
      <c r="C515" s="113"/>
      <c r="D515" s="113"/>
      <c r="E515" s="113"/>
      <c r="F515" s="113"/>
      <c r="G515" s="57"/>
      <c r="H515" s="116"/>
      <c r="I515" s="116"/>
      <c r="J515" s="57"/>
      <c r="K515" s="57"/>
      <c r="L515" s="57"/>
      <c r="M515" s="57"/>
      <c r="N515" s="57"/>
      <c r="O515" s="57"/>
      <c r="P515" s="57"/>
      <c r="Q515" s="57"/>
      <c r="R515" s="57"/>
      <c r="S515" s="115"/>
      <c r="T515" s="115"/>
      <c r="U515" s="115"/>
      <c r="V515" s="115"/>
      <c r="W515" s="115"/>
      <c r="X515" s="115"/>
      <c r="Y515" s="115"/>
      <c r="Z515" s="57"/>
      <c r="AA515" s="57"/>
      <c r="AB515" s="82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</row>
    <row r="516" spans="1:51" s="71" customFormat="1" ht="15.75">
      <c r="A516" s="49">
        <v>477</v>
      </c>
      <c r="B516" s="57"/>
      <c r="C516" s="113"/>
      <c r="D516" s="113"/>
      <c r="E516" s="113"/>
      <c r="F516" s="113"/>
      <c r="G516" s="57"/>
      <c r="H516" s="116"/>
      <c r="I516" s="116"/>
      <c r="J516" s="57"/>
      <c r="K516" s="57"/>
      <c r="L516" s="57"/>
      <c r="M516" s="57"/>
      <c r="N516" s="57"/>
      <c r="O516" s="57"/>
      <c r="P516" s="57"/>
      <c r="Q516" s="57"/>
      <c r="R516" s="57"/>
      <c r="S516" s="115"/>
      <c r="T516" s="115"/>
      <c r="U516" s="115"/>
      <c r="V516" s="115"/>
      <c r="W516" s="115"/>
      <c r="X516" s="115"/>
      <c r="Y516" s="115"/>
      <c r="Z516" s="57"/>
      <c r="AA516" s="57"/>
      <c r="AB516" s="82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</row>
    <row r="517" spans="1:51" s="71" customFormat="1" ht="15.75" customHeight="1">
      <c r="A517" s="57">
        <v>478</v>
      </c>
      <c r="B517" s="57"/>
      <c r="C517" s="113"/>
      <c r="D517" s="113"/>
      <c r="E517" s="113"/>
      <c r="F517" s="113"/>
      <c r="G517" s="57"/>
      <c r="H517" s="116"/>
      <c r="I517" s="116"/>
      <c r="J517" s="57"/>
      <c r="K517" s="57"/>
      <c r="L517" s="57"/>
      <c r="M517" s="57"/>
      <c r="N517" s="57"/>
      <c r="O517" s="57"/>
      <c r="P517" s="57"/>
      <c r="Q517" s="57"/>
      <c r="R517" s="57"/>
      <c r="S517" s="115"/>
      <c r="T517" s="115"/>
      <c r="U517" s="115"/>
      <c r="V517" s="115"/>
      <c r="W517" s="115"/>
      <c r="X517" s="115"/>
      <c r="Y517" s="115"/>
      <c r="Z517" s="57"/>
      <c r="AA517" s="57"/>
      <c r="AB517" s="82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</row>
    <row r="518" spans="1:51" s="71" customFormat="1" ht="15.75">
      <c r="A518" s="49">
        <v>479</v>
      </c>
      <c r="B518" s="57"/>
      <c r="C518" s="113"/>
      <c r="D518" s="113"/>
      <c r="E518" s="113"/>
      <c r="F518" s="113"/>
      <c r="G518" s="57"/>
      <c r="H518" s="116"/>
      <c r="I518" s="116"/>
      <c r="J518" s="57"/>
      <c r="K518" s="57"/>
      <c r="L518" s="57"/>
      <c r="M518" s="57"/>
      <c r="N518" s="57"/>
      <c r="O518" s="57"/>
      <c r="P518" s="57"/>
      <c r="Q518" s="57"/>
      <c r="R518" s="57"/>
      <c r="S518" s="115"/>
      <c r="T518" s="115"/>
      <c r="U518" s="115"/>
      <c r="V518" s="115"/>
      <c r="W518" s="115"/>
      <c r="X518" s="115"/>
      <c r="Y518" s="115"/>
      <c r="Z518" s="57"/>
      <c r="AA518" s="57"/>
      <c r="AB518" s="82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</row>
    <row r="519" spans="1:51" s="71" customFormat="1" ht="15.75">
      <c r="A519" s="57">
        <v>480</v>
      </c>
      <c r="B519" s="57"/>
      <c r="C519" s="113"/>
      <c r="D519" s="113"/>
      <c r="E519" s="113"/>
      <c r="F519" s="113"/>
      <c r="G519" s="57"/>
      <c r="H519" s="116"/>
      <c r="I519" s="116"/>
      <c r="J519" s="57"/>
      <c r="K519" s="57"/>
      <c r="L519" s="57"/>
      <c r="M519" s="57"/>
      <c r="N519" s="57"/>
      <c r="O519" s="57"/>
      <c r="P519" s="57"/>
      <c r="Q519" s="57"/>
      <c r="R519" s="57"/>
      <c r="S519" s="115"/>
      <c r="T519" s="115"/>
      <c r="U519" s="115"/>
      <c r="V519" s="115"/>
      <c r="W519" s="115"/>
      <c r="X519" s="115"/>
      <c r="Y519" s="115"/>
      <c r="Z519" s="57"/>
      <c r="AA519" s="57"/>
      <c r="AB519" s="82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</row>
    <row r="520" spans="1:51" s="71" customFormat="1" ht="17.25" customHeight="1">
      <c r="A520" s="49">
        <v>481</v>
      </c>
      <c r="B520" s="57"/>
      <c r="C520" s="113"/>
      <c r="D520" s="113"/>
      <c r="E520" s="113"/>
      <c r="F520" s="113"/>
      <c r="G520" s="57"/>
      <c r="H520" s="116"/>
      <c r="I520" s="116"/>
      <c r="J520" s="57"/>
      <c r="K520" s="57"/>
      <c r="L520" s="57"/>
      <c r="M520" s="57"/>
      <c r="N520" s="57"/>
      <c r="O520" s="57"/>
      <c r="P520" s="57"/>
      <c r="Q520" s="57"/>
      <c r="R520" s="57"/>
      <c r="S520" s="115"/>
      <c r="T520" s="115"/>
      <c r="U520" s="115"/>
      <c r="V520" s="115"/>
      <c r="W520" s="115"/>
      <c r="X520" s="115"/>
      <c r="Y520" s="115"/>
      <c r="Z520" s="57"/>
      <c r="AA520" s="57"/>
      <c r="AB520" s="82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</row>
    <row r="521" spans="1:51" s="71" customFormat="1" ht="18.75" customHeight="1">
      <c r="A521" s="57">
        <v>482</v>
      </c>
      <c r="B521" s="57"/>
      <c r="C521" s="113"/>
      <c r="D521" s="113"/>
      <c r="E521" s="113"/>
      <c r="F521" s="113"/>
      <c r="G521" s="57"/>
      <c r="H521" s="116"/>
      <c r="I521" s="116"/>
      <c r="J521" s="57"/>
      <c r="K521" s="57"/>
      <c r="L521" s="57"/>
      <c r="M521" s="57"/>
      <c r="N521" s="57"/>
      <c r="O521" s="57"/>
      <c r="P521" s="57"/>
      <c r="Q521" s="57"/>
      <c r="R521" s="57"/>
      <c r="S521" s="115"/>
      <c r="T521" s="115"/>
      <c r="U521" s="115"/>
      <c r="V521" s="115"/>
      <c r="W521" s="115"/>
      <c r="X521" s="115"/>
      <c r="Y521" s="115"/>
      <c r="Z521" s="57"/>
      <c r="AA521" s="57"/>
      <c r="AB521" s="82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</row>
    <row r="522" spans="1:51" s="71" customFormat="1" ht="18.75" customHeight="1">
      <c r="A522" s="49">
        <v>483</v>
      </c>
      <c r="B522" s="57"/>
      <c r="C522" s="113"/>
      <c r="D522" s="113"/>
      <c r="E522" s="113"/>
      <c r="F522" s="113"/>
      <c r="G522" s="57"/>
      <c r="H522" s="116"/>
      <c r="I522" s="116"/>
      <c r="J522" s="57"/>
      <c r="K522" s="57"/>
      <c r="L522" s="57"/>
      <c r="M522" s="57"/>
      <c r="N522" s="57"/>
      <c r="O522" s="57"/>
      <c r="P522" s="57"/>
      <c r="Q522" s="57"/>
      <c r="R522" s="57"/>
      <c r="S522" s="115"/>
      <c r="T522" s="115"/>
      <c r="U522" s="115"/>
      <c r="V522" s="115"/>
      <c r="W522" s="115"/>
      <c r="X522" s="115"/>
      <c r="Y522" s="115"/>
      <c r="Z522" s="57"/>
      <c r="AA522" s="57"/>
      <c r="AB522" s="82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</row>
    <row r="523" spans="1:51" s="71" customFormat="1" ht="18.75" customHeight="1">
      <c r="A523" s="57">
        <v>484</v>
      </c>
      <c r="B523" s="57"/>
      <c r="C523" s="113"/>
      <c r="D523" s="113"/>
      <c r="E523" s="113"/>
      <c r="F523" s="113"/>
      <c r="G523" s="57"/>
      <c r="H523" s="116"/>
      <c r="I523" s="116"/>
      <c r="J523" s="57"/>
      <c r="K523" s="57"/>
      <c r="L523" s="57"/>
      <c r="M523" s="57"/>
      <c r="N523" s="57"/>
      <c r="O523" s="57"/>
      <c r="P523" s="57"/>
      <c r="Q523" s="57"/>
      <c r="R523" s="57"/>
      <c r="S523" s="115"/>
      <c r="T523" s="115"/>
      <c r="U523" s="115"/>
      <c r="V523" s="115"/>
      <c r="W523" s="115"/>
      <c r="X523" s="115"/>
      <c r="Y523" s="115"/>
      <c r="Z523" s="57"/>
      <c r="AA523" s="57"/>
      <c r="AB523" s="82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</row>
    <row r="524" spans="1:51" s="71" customFormat="1" ht="15.75">
      <c r="A524" s="49">
        <v>485</v>
      </c>
      <c r="B524" s="57"/>
      <c r="C524" s="113"/>
      <c r="D524" s="113"/>
      <c r="E524" s="113"/>
      <c r="F524" s="113"/>
      <c r="G524" s="57"/>
      <c r="H524" s="116"/>
      <c r="I524" s="116"/>
      <c r="J524" s="57"/>
      <c r="K524" s="57"/>
      <c r="L524" s="57"/>
      <c r="M524" s="57"/>
      <c r="N524" s="57"/>
      <c r="O524" s="57"/>
      <c r="P524" s="57"/>
      <c r="Q524" s="57"/>
      <c r="R524" s="57"/>
      <c r="S524" s="115"/>
      <c r="T524" s="115"/>
      <c r="U524" s="115"/>
      <c r="V524" s="115"/>
      <c r="W524" s="115"/>
      <c r="X524" s="115"/>
      <c r="Y524" s="115"/>
      <c r="Z524" s="57"/>
      <c r="AA524" s="57"/>
      <c r="AB524" s="82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</row>
    <row r="525" spans="1:51" s="71" customFormat="1" ht="15.75" customHeight="1">
      <c r="A525" s="57">
        <v>486</v>
      </c>
      <c r="B525" s="57"/>
      <c r="C525" s="113"/>
      <c r="D525" s="113"/>
      <c r="E525" s="113"/>
      <c r="F525" s="113"/>
      <c r="G525" s="57"/>
      <c r="H525" s="116"/>
      <c r="I525" s="116"/>
      <c r="J525" s="57"/>
      <c r="K525" s="57"/>
      <c r="L525" s="57"/>
      <c r="M525" s="57"/>
      <c r="N525" s="57"/>
      <c r="O525" s="57"/>
      <c r="P525" s="57"/>
      <c r="Q525" s="57"/>
      <c r="R525" s="57"/>
      <c r="S525" s="115"/>
      <c r="T525" s="115"/>
      <c r="U525" s="115"/>
      <c r="V525" s="115"/>
      <c r="W525" s="115"/>
      <c r="X525" s="115"/>
      <c r="Y525" s="115"/>
      <c r="Z525" s="57"/>
      <c r="AA525" s="57"/>
      <c r="AB525" s="82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</row>
    <row r="526" spans="1:51" s="71" customFormat="1" ht="15.75">
      <c r="A526" s="49">
        <v>487</v>
      </c>
      <c r="B526" s="57"/>
      <c r="C526" s="113"/>
      <c r="D526" s="113"/>
      <c r="E526" s="113"/>
      <c r="F526" s="113"/>
      <c r="G526" s="57"/>
      <c r="H526" s="116"/>
      <c r="I526" s="116"/>
      <c r="J526" s="57"/>
      <c r="K526" s="57"/>
      <c r="L526" s="57"/>
      <c r="M526" s="57"/>
      <c r="N526" s="57"/>
      <c r="O526" s="57"/>
      <c r="P526" s="57"/>
      <c r="Q526" s="57"/>
      <c r="R526" s="57"/>
      <c r="S526" s="115"/>
      <c r="T526" s="115"/>
      <c r="U526" s="115"/>
      <c r="V526" s="115"/>
      <c r="W526" s="115"/>
      <c r="X526" s="115"/>
      <c r="Y526" s="115"/>
      <c r="Z526" s="57"/>
      <c r="AA526" s="57"/>
      <c r="AB526" s="82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</row>
    <row r="527" spans="1:51" s="71" customFormat="1" ht="15.75">
      <c r="A527" s="57">
        <v>488</v>
      </c>
      <c r="B527" s="57"/>
      <c r="C527" s="113"/>
      <c r="D527" s="113"/>
      <c r="E527" s="113"/>
      <c r="F527" s="113"/>
      <c r="G527" s="57"/>
      <c r="H527" s="116"/>
      <c r="I527" s="116"/>
      <c r="J527" s="57"/>
      <c r="K527" s="57"/>
      <c r="L527" s="57"/>
      <c r="M527" s="57"/>
      <c r="N527" s="57"/>
      <c r="O527" s="57"/>
      <c r="P527" s="57"/>
      <c r="Q527" s="57"/>
      <c r="R527" s="57"/>
      <c r="S527" s="115"/>
      <c r="T527" s="115"/>
      <c r="U527" s="115"/>
      <c r="V527" s="115"/>
      <c r="W527" s="115"/>
      <c r="X527" s="115"/>
      <c r="Y527" s="115"/>
      <c r="Z527" s="57"/>
      <c r="AA527" s="57"/>
      <c r="AB527" s="82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</row>
    <row r="528" spans="1:51" s="71" customFormat="1" ht="15">
      <c r="A528" s="49">
        <v>489</v>
      </c>
      <c r="B528" s="57"/>
      <c r="C528" s="115"/>
      <c r="D528" s="115"/>
      <c r="E528" s="115"/>
      <c r="F528" s="115"/>
      <c r="G528" s="57"/>
      <c r="H528" s="114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115"/>
      <c r="T528" s="115"/>
      <c r="U528" s="115"/>
      <c r="V528" s="115"/>
      <c r="W528" s="115"/>
      <c r="X528" s="115"/>
      <c r="Y528" s="115"/>
      <c r="Z528" s="57"/>
      <c r="AA528" s="57"/>
      <c r="AB528" s="82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</row>
    <row r="529" spans="1:51" s="71" customFormat="1" ht="15.75" customHeight="1">
      <c r="A529" s="57">
        <v>490</v>
      </c>
      <c r="B529" s="57"/>
      <c r="C529" s="57"/>
      <c r="D529" s="57"/>
      <c r="E529" s="57"/>
      <c r="F529" s="57"/>
      <c r="G529" s="57"/>
      <c r="H529" s="116"/>
      <c r="I529" s="116"/>
      <c r="J529" s="57"/>
      <c r="K529" s="57"/>
      <c r="L529" s="57"/>
      <c r="M529" s="57"/>
      <c r="N529" s="57"/>
      <c r="O529" s="57"/>
      <c r="P529" s="57"/>
      <c r="Q529" s="57"/>
      <c r="R529" s="57"/>
      <c r="S529" s="115"/>
      <c r="T529" s="115"/>
      <c r="U529" s="115"/>
      <c r="V529" s="115"/>
      <c r="W529" s="115"/>
      <c r="X529" s="115"/>
      <c r="Y529" s="115"/>
      <c r="Z529" s="57"/>
      <c r="AA529" s="57"/>
      <c r="AB529" s="82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</row>
    <row r="530" spans="1:51" s="71" customFormat="1" ht="15" customHeight="1">
      <c r="A530" s="49">
        <v>491</v>
      </c>
      <c r="B530" s="57"/>
      <c r="C530" s="117"/>
      <c r="D530" s="117"/>
      <c r="E530" s="117"/>
      <c r="F530" s="117"/>
      <c r="G530" s="57"/>
      <c r="H530" s="114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115"/>
      <c r="T530" s="115"/>
      <c r="U530" s="115"/>
      <c r="V530" s="115"/>
      <c r="W530" s="115"/>
      <c r="X530" s="115"/>
      <c r="Y530" s="115"/>
      <c r="Z530" s="57"/>
      <c r="AA530" s="57"/>
      <c r="AB530" s="82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</row>
    <row r="531" spans="1:51" s="71" customFormat="1" ht="15" customHeight="1">
      <c r="A531" s="57">
        <v>492</v>
      </c>
      <c r="B531" s="57"/>
      <c r="C531" s="117"/>
      <c r="D531" s="117"/>
      <c r="E531" s="117"/>
      <c r="F531" s="117"/>
      <c r="G531" s="57"/>
      <c r="H531" s="114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115"/>
      <c r="T531" s="115"/>
      <c r="U531" s="115"/>
      <c r="V531" s="115"/>
      <c r="W531" s="115"/>
      <c r="X531" s="115"/>
      <c r="Y531" s="115"/>
      <c r="Z531" s="57"/>
      <c r="AA531" s="57"/>
      <c r="AB531" s="82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</row>
    <row r="532" spans="1:51" s="71" customFormat="1" ht="15" customHeight="1">
      <c r="A532" s="49">
        <v>493</v>
      </c>
      <c r="B532" s="57"/>
      <c r="C532" s="117"/>
      <c r="D532" s="117"/>
      <c r="E532" s="117"/>
      <c r="F532" s="117"/>
      <c r="G532" s="57"/>
      <c r="H532" s="114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115"/>
      <c r="T532" s="115"/>
      <c r="U532" s="115"/>
      <c r="V532" s="115"/>
      <c r="W532" s="115"/>
      <c r="X532" s="115"/>
      <c r="Y532" s="115"/>
      <c r="Z532" s="57"/>
      <c r="AA532" s="57"/>
      <c r="AB532" s="82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</row>
    <row r="533" spans="1:51" s="71" customFormat="1" ht="15" customHeight="1">
      <c r="A533" s="57">
        <v>494</v>
      </c>
      <c r="B533" s="57"/>
      <c r="C533" s="117"/>
      <c r="D533" s="117"/>
      <c r="E533" s="117"/>
      <c r="F533" s="117"/>
      <c r="G533" s="57"/>
      <c r="H533" s="114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115"/>
      <c r="T533" s="115"/>
      <c r="U533" s="115"/>
      <c r="V533" s="115"/>
      <c r="W533" s="115"/>
      <c r="X533" s="115"/>
      <c r="Y533" s="115"/>
      <c r="Z533" s="57"/>
      <c r="AA533" s="57"/>
      <c r="AB533" s="82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</row>
    <row r="534" spans="1:51" s="71" customFormat="1" ht="15" customHeight="1">
      <c r="A534" s="49">
        <v>495</v>
      </c>
      <c r="B534" s="57"/>
      <c r="C534" s="117"/>
      <c r="D534" s="117"/>
      <c r="E534" s="117"/>
      <c r="F534" s="117"/>
      <c r="G534" s="57"/>
      <c r="H534" s="114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115"/>
      <c r="T534" s="115"/>
      <c r="U534" s="115"/>
      <c r="V534" s="115"/>
      <c r="W534" s="115"/>
      <c r="X534" s="115"/>
      <c r="Y534" s="115"/>
      <c r="Z534" s="57"/>
      <c r="AA534" s="57"/>
      <c r="AB534" s="82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</row>
    <row r="535" spans="1:51" s="71" customFormat="1" ht="15" customHeight="1">
      <c r="A535" s="57">
        <v>496</v>
      </c>
      <c r="B535" s="57"/>
      <c r="C535" s="117"/>
      <c r="D535" s="117"/>
      <c r="E535" s="117"/>
      <c r="F535" s="117"/>
      <c r="G535" s="57"/>
      <c r="H535" s="114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115"/>
      <c r="T535" s="115"/>
      <c r="U535" s="115"/>
      <c r="V535" s="115"/>
      <c r="W535" s="115"/>
      <c r="X535" s="115"/>
      <c r="Y535" s="115"/>
      <c r="Z535" s="57"/>
      <c r="AA535" s="57"/>
      <c r="AB535" s="82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</row>
    <row r="536" spans="1:51" s="71" customFormat="1" ht="15" customHeight="1">
      <c r="A536" s="49">
        <v>497</v>
      </c>
      <c r="B536" s="57"/>
      <c r="C536" s="117"/>
      <c r="D536" s="117"/>
      <c r="E536" s="117"/>
      <c r="F536" s="117"/>
      <c r="G536" s="57"/>
      <c r="H536" s="114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115"/>
      <c r="T536" s="115"/>
      <c r="U536" s="115"/>
      <c r="V536" s="115"/>
      <c r="W536" s="115"/>
      <c r="X536" s="115"/>
      <c r="Y536" s="115"/>
      <c r="Z536" s="57"/>
      <c r="AA536" s="57"/>
      <c r="AB536" s="82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</row>
    <row r="537" spans="1:51" s="71" customFormat="1" ht="15" customHeight="1">
      <c r="A537" s="57">
        <v>498</v>
      </c>
      <c r="B537" s="57"/>
      <c r="C537" s="117"/>
      <c r="D537" s="117"/>
      <c r="E537" s="117"/>
      <c r="F537" s="117"/>
      <c r="G537" s="57"/>
      <c r="H537" s="114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115"/>
      <c r="T537" s="115"/>
      <c r="U537" s="115"/>
      <c r="V537" s="115"/>
      <c r="W537" s="115"/>
      <c r="X537" s="115"/>
      <c r="Y537" s="115"/>
      <c r="Z537" s="57"/>
      <c r="AA537" s="57"/>
      <c r="AB537" s="82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</row>
    <row r="538" spans="1:51" s="71" customFormat="1" ht="15" customHeight="1">
      <c r="A538" s="49">
        <v>499</v>
      </c>
      <c r="B538" s="57"/>
      <c r="C538" s="117"/>
      <c r="D538" s="117"/>
      <c r="E538" s="117"/>
      <c r="F538" s="117"/>
      <c r="G538" s="57"/>
      <c r="H538" s="114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115"/>
      <c r="T538" s="115"/>
      <c r="U538" s="115"/>
      <c r="V538" s="115"/>
      <c r="W538" s="115"/>
      <c r="X538" s="115"/>
      <c r="Y538" s="115"/>
      <c r="Z538" s="57"/>
      <c r="AA538" s="57"/>
      <c r="AB538" s="82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</row>
    <row r="539" spans="1:51" s="71" customFormat="1" ht="15" customHeight="1">
      <c r="A539" s="57">
        <v>500</v>
      </c>
      <c r="B539" s="57"/>
      <c r="C539" s="117"/>
      <c r="D539" s="117"/>
      <c r="E539" s="117"/>
      <c r="F539" s="117"/>
      <c r="G539" s="57"/>
      <c r="H539" s="114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115"/>
      <c r="T539" s="115"/>
      <c r="U539" s="115"/>
      <c r="V539" s="115"/>
      <c r="W539" s="115"/>
      <c r="X539" s="115"/>
      <c r="Y539" s="115"/>
      <c r="Z539" s="57"/>
      <c r="AA539" s="57"/>
      <c r="AB539" s="82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</row>
    <row r="540" spans="1:51" s="71" customFormat="1" ht="15" customHeight="1">
      <c r="A540" s="49">
        <v>501</v>
      </c>
      <c r="B540" s="57"/>
      <c r="C540" s="117"/>
      <c r="D540" s="117"/>
      <c r="E540" s="117"/>
      <c r="F540" s="117"/>
      <c r="G540" s="57"/>
      <c r="H540" s="114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115"/>
      <c r="T540" s="115"/>
      <c r="U540" s="115"/>
      <c r="V540" s="115"/>
      <c r="W540" s="115"/>
      <c r="X540" s="115"/>
      <c r="Y540" s="115"/>
      <c r="Z540" s="57"/>
      <c r="AA540" s="57"/>
      <c r="AB540" s="82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</row>
    <row r="541" spans="1:51" s="71" customFormat="1" ht="15" customHeight="1">
      <c r="A541" s="57">
        <v>502</v>
      </c>
      <c r="B541" s="57"/>
      <c r="C541" s="117"/>
      <c r="D541" s="117"/>
      <c r="E541" s="117"/>
      <c r="F541" s="117"/>
      <c r="G541" s="57"/>
      <c r="H541" s="114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115"/>
      <c r="T541" s="115"/>
      <c r="U541" s="115"/>
      <c r="V541" s="115"/>
      <c r="W541" s="115"/>
      <c r="X541" s="115"/>
      <c r="Y541" s="115"/>
      <c r="Z541" s="57"/>
      <c r="AA541" s="57"/>
      <c r="AB541" s="82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</row>
    <row r="542" spans="1:51" s="71" customFormat="1" ht="15" customHeight="1">
      <c r="A542" s="49">
        <v>503</v>
      </c>
      <c r="B542" s="57"/>
      <c r="C542" s="117"/>
      <c r="D542" s="117"/>
      <c r="E542" s="117"/>
      <c r="F542" s="117"/>
      <c r="G542" s="57"/>
      <c r="H542" s="114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115"/>
      <c r="T542" s="115"/>
      <c r="U542" s="115"/>
      <c r="V542" s="115"/>
      <c r="W542" s="115"/>
      <c r="X542" s="115"/>
      <c r="Y542" s="115"/>
      <c r="Z542" s="57"/>
      <c r="AA542" s="57"/>
      <c r="AB542" s="82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</row>
    <row r="543" spans="1:51" s="71" customFormat="1" ht="15" customHeight="1">
      <c r="A543" s="57">
        <v>504</v>
      </c>
      <c r="B543" s="57"/>
      <c r="C543" s="117"/>
      <c r="D543" s="117"/>
      <c r="E543" s="117"/>
      <c r="F543" s="117"/>
      <c r="G543" s="57"/>
      <c r="H543" s="114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115"/>
      <c r="T543" s="115"/>
      <c r="U543" s="115"/>
      <c r="V543" s="115"/>
      <c r="W543" s="115"/>
      <c r="X543" s="115"/>
      <c r="Y543" s="115"/>
      <c r="Z543" s="57"/>
      <c r="AA543" s="57"/>
      <c r="AB543" s="82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</row>
    <row r="544" spans="1:51" s="71" customFormat="1" ht="15" customHeight="1">
      <c r="A544" s="49">
        <v>505</v>
      </c>
      <c r="B544" s="57"/>
      <c r="C544" s="117"/>
      <c r="D544" s="117"/>
      <c r="E544" s="117"/>
      <c r="F544" s="117"/>
      <c r="G544" s="57"/>
      <c r="H544" s="114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115"/>
      <c r="T544" s="115"/>
      <c r="U544" s="115"/>
      <c r="V544" s="115"/>
      <c r="W544" s="115"/>
      <c r="X544" s="115"/>
      <c r="Y544" s="115"/>
      <c r="Z544" s="57"/>
      <c r="AA544" s="57"/>
      <c r="AB544" s="82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</row>
    <row r="545" spans="1:51" s="71" customFormat="1" ht="15" customHeight="1">
      <c r="A545" s="57">
        <v>506</v>
      </c>
      <c r="B545" s="57"/>
      <c r="C545" s="117"/>
      <c r="D545" s="117"/>
      <c r="E545" s="117"/>
      <c r="F545" s="117"/>
      <c r="G545" s="57"/>
      <c r="H545" s="114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115"/>
      <c r="T545" s="115"/>
      <c r="U545" s="115"/>
      <c r="V545" s="115"/>
      <c r="W545" s="115"/>
      <c r="X545" s="115"/>
      <c r="Y545" s="115"/>
      <c r="Z545" s="57"/>
      <c r="AA545" s="57"/>
      <c r="AB545" s="82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</row>
    <row r="546" spans="1:51" s="71" customFormat="1" ht="15" customHeight="1">
      <c r="A546" s="49">
        <v>507</v>
      </c>
      <c r="B546" s="57"/>
      <c r="C546" s="117"/>
      <c r="D546" s="117"/>
      <c r="E546" s="117"/>
      <c r="F546" s="117"/>
      <c r="G546" s="57"/>
      <c r="H546" s="114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115"/>
      <c r="T546" s="115"/>
      <c r="U546" s="115"/>
      <c r="V546" s="115"/>
      <c r="W546" s="115"/>
      <c r="X546" s="115"/>
      <c r="Y546" s="115"/>
      <c r="Z546" s="57"/>
      <c r="AA546" s="57"/>
      <c r="AB546" s="82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</row>
    <row r="547" spans="1:51" s="71" customFormat="1" ht="15" customHeight="1">
      <c r="A547" s="57">
        <v>508</v>
      </c>
      <c r="B547" s="57"/>
      <c r="C547" s="117"/>
      <c r="D547" s="117"/>
      <c r="E547" s="117"/>
      <c r="F547" s="117"/>
      <c r="G547" s="57"/>
      <c r="H547" s="114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115"/>
      <c r="T547" s="115"/>
      <c r="U547" s="115"/>
      <c r="V547" s="115"/>
      <c r="W547" s="115"/>
      <c r="X547" s="115"/>
      <c r="Y547" s="115"/>
      <c r="Z547" s="57"/>
      <c r="AA547" s="57"/>
      <c r="AB547" s="82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</row>
    <row r="548" spans="1:51" s="71" customFormat="1" ht="15" customHeight="1">
      <c r="A548" s="49">
        <v>509</v>
      </c>
      <c r="B548" s="57"/>
      <c r="C548" s="117"/>
      <c r="D548" s="117"/>
      <c r="E548" s="117"/>
      <c r="F548" s="117"/>
      <c r="G548" s="57"/>
      <c r="H548" s="114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115"/>
      <c r="T548" s="115"/>
      <c r="U548" s="115"/>
      <c r="V548" s="115"/>
      <c r="W548" s="115"/>
      <c r="X548" s="115"/>
      <c r="Y548" s="115"/>
      <c r="Z548" s="57"/>
      <c r="AA548" s="57"/>
      <c r="AB548" s="82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</row>
    <row r="549" spans="1:51" s="71" customFormat="1" ht="15" customHeight="1">
      <c r="A549" s="57">
        <v>510</v>
      </c>
      <c r="B549" s="57"/>
      <c r="C549" s="57"/>
      <c r="D549" s="57"/>
      <c r="E549" s="57"/>
      <c r="F549" s="57"/>
      <c r="G549" s="57"/>
      <c r="H549" s="114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115"/>
      <c r="T549" s="115"/>
      <c r="U549" s="115"/>
      <c r="V549" s="115"/>
      <c r="W549" s="115"/>
      <c r="X549" s="115"/>
      <c r="Y549" s="115"/>
      <c r="Z549" s="57"/>
      <c r="AA549" s="57"/>
      <c r="AB549" s="82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</row>
    <row r="550" spans="1:51" s="71" customFormat="1" ht="15" customHeight="1">
      <c r="A550" s="49">
        <v>511</v>
      </c>
      <c r="B550" s="57"/>
      <c r="C550" s="117"/>
      <c r="D550" s="117"/>
      <c r="E550" s="117"/>
      <c r="F550" s="117"/>
      <c r="G550" s="57"/>
      <c r="H550" s="114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115"/>
      <c r="T550" s="115"/>
      <c r="U550" s="115"/>
      <c r="V550" s="115"/>
      <c r="W550" s="115"/>
      <c r="X550" s="115"/>
      <c r="Y550" s="115"/>
      <c r="Z550" s="57"/>
      <c r="AA550" s="57"/>
      <c r="AB550" s="82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</row>
    <row r="551" spans="1:51" s="71" customFormat="1" ht="15" customHeight="1">
      <c r="A551" s="57">
        <v>512</v>
      </c>
      <c r="B551" s="57"/>
      <c r="C551" s="117"/>
      <c r="D551" s="117"/>
      <c r="E551" s="117"/>
      <c r="F551" s="117"/>
      <c r="G551" s="57"/>
      <c r="H551" s="114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115"/>
      <c r="T551" s="115"/>
      <c r="U551" s="115"/>
      <c r="V551" s="115"/>
      <c r="W551" s="115"/>
      <c r="X551" s="115"/>
      <c r="Y551" s="115"/>
      <c r="Z551" s="57"/>
      <c r="AA551" s="57"/>
      <c r="AB551" s="82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</row>
    <row r="552" spans="1:51" s="71" customFormat="1" ht="15" customHeight="1">
      <c r="A552" s="49">
        <v>513</v>
      </c>
      <c r="B552" s="57"/>
      <c r="C552" s="117"/>
      <c r="D552" s="117"/>
      <c r="E552" s="117"/>
      <c r="F552" s="117"/>
      <c r="G552" s="57"/>
      <c r="H552" s="114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115"/>
      <c r="T552" s="115"/>
      <c r="U552" s="115"/>
      <c r="V552" s="115"/>
      <c r="W552" s="115"/>
      <c r="X552" s="115"/>
      <c r="Y552" s="115"/>
      <c r="Z552" s="57"/>
      <c r="AA552" s="57"/>
      <c r="AB552" s="82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</row>
    <row r="553" spans="1:51" s="71" customFormat="1" ht="15" customHeight="1">
      <c r="A553" s="57">
        <v>514</v>
      </c>
      <c r="B553" s="57"/>
      <c r="C553" s="117"/>
      <c r="D553" s="117"/>
      <c r="E553" s="117"/>
      <c r="F553" s="117"/>
      <c r="G553" s="57"/>
      <c r="H553" s="114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115"/>
      <c r="T553" s="115"/>
      <c r="U553" s="115"/>
      <c r="V553" s="115"/>
      <c r="W553" s="115"/>
      <c r="X553" s="115"/>
      <c r="Y553" s="115"/>
      <c r="Z553" s="57"/>
      <c r="AA553" s="57"/>
      <c r="AB553" s="82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</row>
    <row r="554" spans="1:51" s="71" customFormat="1" ht="15" customHeight="1">
      <c r="A554" s="49">
        <v>515</v>
      </c>
      <c r="B554" s="57"/>
      <c r="C554" s="117"/>
      <c r="D554" s="117"/>
      <c r="E554" s="117"/>
      <c r="F554" s="117"/>
      <c r="G554" s="57"/>
      <c r="H554" s="114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115"/>
      <c r="T554" s="115"/>
      <c r="U554" s="115"/>
      <c r="V554" s="115"/>
      <c r="W554" s="115"/>
      <c r="X554" s="115"/>
      <c r="Y554" s="115"/>
      <c r="Z554" s="57"/>
      <c r="AA554" s="57"/>
      <c r="AB554" s="82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</row>
    <row r="555" spans="1:51" s="71" customFormat="1" ht="15" customHeight="1">
      <c r="A555" s="57">
        <v>516</v>
      </c>
      <c r="B555" s="57"/>
      <c r="C555" s="117"/>
      <c r="D555" s="117"/>
      <c r="E555" s="117"/>
      <c r="F555" s="117"/>
      <c r="G555" s="57"/>
      <c r="H555" s="114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115"/>
      <c r="T555" s="115"/>
      <c r="U555" s="115"/>
      <c r="V555" s="115"/>
      <c r="W555" s="115"/>
      <c r="X555" s="115"/>
      <c r="Y555" s="115"/>
      <c r="Z555" s="57"/>
      <c r="AA555" s="57"/>
      <c r="AB555" s="82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</row>
    <row r="556" spans="1:51" s="71" customFormat="1" ht="15" customHeight="1">
      <c r="A556" s="49">
        <v>517</v>
      </c>
      <c r="B556" s="57"/>
      <c r="C556" s="57"/>
      <c r="D556" s="57"/>
      <c r="E556" s="57"/>
      <c r="F556" s="57"/>
      <c r="G556" s="57"/>
      <c r="H556" s="114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115"/>
      <c r="T556" s="115"/>
      <c r="U556" s="115"/>
      <c r="V556" s="115"/>
      <c r="W556" s="115"/>
      <c r="X556" s="115"/>
      <c r="Y556" s="115"/>
      <c r="Z556" s="57"/>
      <c r="AA556" s="57"/>
      <c r="AB556" s="82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</row>
    <row r="557" spans="1:51" s="71" customFormat="1" ht="15" customHeight="1">
      <c r="A557" s="57">
        <v>518</v>
      </c>
      <c r="B557" s="57"/>
      <c r="C557" s="117"/>
      <c r="D557" s="117"/>
      <c r="E557" s="117"/>
      <c r="F557" s="117"/>
      <c r="G557" s="57"/>
      <c r="H557" s="114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115"/>
      <c r="T557" s="115"/>
      <c r="U557" s="115"/>
      <c r="V557" s="115"/>
      <c r="W557" s="115"/>
      <c r="X557" s="115"/>
      <c r="Y557" s="115"/>
      <c r="Z557" s="57"/>
      <c r="AA557" s="57"/>
      <c r="AB557" s="82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</row>
    <row r="558" spans="1:51" s="71" customFormat="1" ht="15" customHeight="1">
      <c r="A558" s="49">
        <v>519</v>
      </c>
      <c r="B558" s="57"/>
      <c r="C558" s="117"/>
      <c r="D558" s="117"/>
      <c r="E558" s="117"/>
      <c r="F558" s="117"/>
      <c r="G558" s="57"/>
      <c r="H558" s="114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115"/>
      <c r="T558" s="115"/>
      <c r="U558" s="115"/>
      <c r="V558" s="115"/>
      <c r="W558" s="115"/>
      <c r="X558" s="115"/>
      <c r="Y558" s="115"/>
      <c r="Z558" s="57"/>
      <c r="AA558" s="57"/>
      <c r="AB558" s="82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</row>
    <row r="559" spans="1:51" s="71" customFormat="1" ht="15" customHeight="1">
      <c r="A559" s="57">
        <v>520</v>
      </c>
      <c r="B559" s="57"/>
      <c r="C559" s="57"/>
      <c r="D559" s="57"/>
      <c r="E559" s="57"/>
      <c r="F559" s="57"/>
      <c r="G559" s="57"/>
      <c r="H559" s="114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115"/>
      <c r="T559" s="115"/>
      <c r="U559" s="115"/>
      <c r="V559" s="115"/>
      <c r="W559" s="115"/>
      <c r="X559" s="115"/>
      <c r="Y559" s="115"/>
      <c r="Z559" s="57"/>
      <c r="AA559" s="57"/>
      <c r="AB559" s="82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</row>
    <row r="560" spans="1:51" s="71" customFormat="1" ht="15" customHeight="1">
      <c r="A560" s="49">
        <v>521</v>
      </c>
      <c r="B560" s="57"/>
      <c r="C560" s="117"/>
      <c r="D560" s="117"/>
      <c r="E560" s="117"/>
      <c r="F560" s="117"/>
      <c r="G560" s="57"/>
      <c r="H560" s="114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115"/>
      <c r="T560" s="115"/>
      <c r="U560" s="115"/>
      <c r="V560" s="115"/>
      <c r="W560" s="115"/>
      <c r="X560" s="115"/>
      <c r="Y560" s="115"/>
      <c r="Z560" s="57"/>
      <c r="AA560" s="57"/>
      <c r="AB560" s="82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</row>
    <row r="561" spans="1:51" s="71" customFormat="1" ht="15" customHeight="1">
      <c r="A561" s="57">
        <v>522</v>
      </c>
      <c r="B561" s="57"/>
      <c r="C561" s="117"/>
      <c r="D561" s="117"/>
      <c r="E561" s="117"/>
      <c r="F561" s="117"/>
      <c r="G561" s="57"/>
      <c r="H561" s="114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115"/>
      <c r="T561" s="115"/>
      <c r="U561" s="115"/>
      <c r="V561" s="115"/>
      <c r="W561" s="115"/>
      <c r="X561" s="115"/>
      <c r="Y561" s="115"/>
      <c r="Z561" s="57"/>
      <c r="AA561" s="57"/>
      <c r="AB561" s="82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</row>
    <row r="562" spans="1:51" s="71" customFormat="1" ht="15" customHeight="1">
      <c r="A562" s="49">
        <v>523</v>
      </c>
      <c r="B562" s="57"/>
      <c r="C562" s="117"/>
      <c r="D562" s="117"/>
      <c r="E562" s="117"/>
      <c r="F562" s="117"/>
      <c r="G562" s="57"/>
      <c r="H562" s="114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115"/>
      <c r="T562" s="115"/>
      <c r="U562" s="115"/>
      <c r="V562" s="115"/>
      <c r="W562" s="115"/>
      <c r="X562" s="115"/>
      <c r="Y562" s="115"/>
      <c r="Z562" s="57"/>
      <c r="AA562" s="57"/>
      <c r="AB562" s="82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</row>
    <row r="563" spans="1:51" s="71" customFormat="1" ht="15" customHeight="1">
      <c r="A563" s="57">
        <v>524</v>
      </c>
      <c r="B563" s="57"/>
      <c r="C563" s="117"/>
      <c r="D563" s="117"/>
      <c r="E563" s="117"/>
      <c r="F563" s="117"/>
      <c r="G563" s="57"/>
      <c r="H563" s="114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115"/>
      <c r="T563" s="115"/>
      <c r="U563" s="115"/>
      <c r="V563" s="115"/>
      <c r="W563" s="115"/>
      <c r="X563" s="115"/>
      <c r="Y563" s="115"/>
      <c r="Z563" s="57"/>
      <c r="AA563" s="57"/>
      <c r="AB563" s="82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</row>
    <row r="564" spans="1:51" s="71" customFormat="1" ht="15" customHeight="1">
      <c r="A564" s="49">
        <v>525</v>
      </c>
      <c r="B564" s="57"/>
      <c r="C564" s="117"/>
      <c r="D564" s="117"/>
      <c r="E564" s="117"/>
      <c r="F564" s="117"/>
      <c r="G564" s="57"/>
      <c r="H564" s="114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115"/>
      <c r="T564" s="115"/>
      <c r="U564" s="115"/>
      <c r="V564" s="115"/>
      <c r="W564" s="115"/>
      <c r="X564" s="115"/>
      <c r="Y564" s="115"/>
      <c r="Z564" s="57"/>
      <c r="AA564" s="57"/>
      <c r="AB564" s="82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</row>
    <row r="565" spans="1:51" s="71" customFormat="1" ht="15" customHeight="1">
      <c r="A565" s="57">
        <v>526</v>
      </c>
      <c r="B565" s="57"/>
      <c r="C565" s="117"/>
      <c r="D565" s="117"/>
      <c r="E565" s="117"/>
      <c r="F565" s="117"/>
      <c r="G565" s="57"/>
      <c r="H565" s="114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115"/>
      <c r="T565" s="115"/>
      <c r="U565" s="115"/>
      <c r="V565" s="115"/>
      <c r="W565" s="115"/>
      <c r="X565" s="115"/>
      <c r="Y565" s="115"/>
      <c r="Z565" s="57"/>
      <c r="AA565" s="57"/>
      <c r="AB565" s="82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</row>
    <row r="566" spans="1:51" s="71" customFormat="1" ht="15" customHeight="1">
      <c r="A566" s="49">
        <v>527</v>
      </c>
      <c r="B566" s="57"/>
      <c r="C566" s="117"/>
      <c r="D566" s="117"/>
      <c r="E566" s="117"/>
      <c r="F566" s="117"/>
      <c r="G566" s="57"/>
      <c r="H566" s="114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115"/>
      <c r="T566" s="115"/>
      <c r="U566" s="115"/>
      <c r="V566" s="115"/>
      <c r="W566" s="115"/>
      <c r="X566" s="115"/>
      <c r="Y566" s="115"/>
      <c r="Z566" s="57"/>
      <c r="AA566" s="57"/>
      <c r="AB566" s="82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</row>
    <row r="567" spans="1:51" s="71" customFormat="1" ht="15" customHeight="1">
      <c r="A567" s="57">
        <v>528</v>
      </c>
      <c r="B567" s="57"/>
      <c r="C567" s="57"/>
      <c r="D567" s="57"/>
      <c r="E567" s="57"/>
      <c r="F567" s="57"/>
      <c r="G567" s="57"/>
      <c r="H567" s="114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115"/>
      <c r="T567" s="115"/>
      <c r="U567" s="115"/>
      <c r="V567" s="115"/>
      <c r="W567" s="115"/>
      <c r="X567" s="115"/>
      <c r="Y567" s="115"/>
      <c r="Z567" s="57"/>
      <c r="AA567" s="57"/>
      <c r="AB567" s="82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</row>
    <row r="568" spans="1:51" s="71" customFormat="1" ht="15" customHeight="1">
      <c r="A568" s="49">
        <v>529</v>
      </c>
      <c r="B568" s="57"/>
      <c r="C568" s="117"/>
      <c r="D568" s="117"/>
      <c r="E568" s="117"/>
      <c r="F568" s="117"/>
      <c r="G568" s="57"/>
      <c r="H568" s="114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115"/>
      <c r="T568" s="115"/>
      <c r="U568" s="115"/>
      <c r="V568" s="115"/>
      <c r="W568" s="115"/>
      <c r="X568" s="115"/>
      <c r="Y568" s="115"/>
      <c r="Z568" s="57"/>
      <c r="AA568" s="57"/>
      <c r="AB568" s="82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</row>
    <row r="569" spans="1:51" s="71" customFormat="1" ht="15" customHeight="1">
      <c r="A569" s="57">
        <v>530</v>
      </c>
      <c r="B569" s="57"/>
      <c r="C569" s="117"/>
      <c r="D569" s="117"/>
      <c r="E569" s="117"/>
      <c r="F569" s="117"/>
      <c r="G569" s="57"/>
      <c r="H569" s="114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115"/>
      <c r="T569" s="115"/>
      <c r="U569" s="115"/>
      <c r="V569" s="115"/>
      <c r="W569" s="115"/>
      <c r="X569" s="115"/>
      <c r="Y569" s="115"/>
      <c r="Z569" s="57"/>
      <c r="AA569" s="57"/>
      <c r="AB569" s="82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</row>
    <row r="570" spans="1:51" s="71" customFormat="1" ht="15" customHeight="1">
      <c r="A570" s="49">
        <v>531</v>
      </c>
      <c r="B570" s="57"/>
      <c r="C570" s="117"/>
      <c r="D570" s="117"/>
      <c r="E570" s="117"/>
      <c r="F570" s="117"/>
      <c r="G570" s="57"/>
      <c r="H570" s="114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115"/>
      <c r="T570" s="115"/>
      <c r="U570" s="115"/>
      <c r="V570" s="115"/>
      <c r="W570" s="115"/>
      <c r="X570" s="115"/>
      <c r="Y570" s="115"/>
      <c r="Z570" s="57"/>
      <c r="AA570" s="57"/>
      <c r="AB570" s="82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</row>
    <row r="571" spans="1:51" s="71" customFormat="1" ht="15" customHeight="1">
      <c r="A571" s="57">
        <v>532</v>
      </c>
      <c r="B571" s="57"/>
      <c r="C571" s="117"/>
      <c r="D571" s="117"/>
      <c r="E571" s="117"/>
      <c r="F571" s="117"/>
      <c r="G571" s="57"/>
      <c r="H571" s="114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115"/>
      <c r="T571" s="115"/>
      <c r="U571" s="115"/>
      <c r="V571" s="115"/>
      <c r="W571" s="115"/>
      <c r="X571" s="115"/>
      <c r="Y571" s="115"/>
      <c r="Z571" s="57"/>
      <c r="AA571" s="57"/>
      <c r="AB571" s="82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</row>
    <row r="572" spans="1:51" s="71" customFormat="1" ht="15" customHeight="1">
      <c r="A572" s="49">
        <v>533</v>
      </c>
      <c r="B572" s="57"/>
      <c r="C572" s="117"/>
      <c r="D572" s="117"/>
      <c r="E572" s="117"/>
      <c r="F572" s="117"/>
      <c r="G572" s="57"/>
      <c r="H572" s="114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115"/>
      <c r="T572" s="115"/>
      <c r="U572" s="115"/>
      <c r="V572" s="115"/>
      <c r="W572" s="115"/>
      <c r="X572" s="115"/>
      <c r="Y572" s="115"/>
      <c r="Z572" s="57"/>
      <c r="AA572" s="57"/>
      <c r="AB572" s="82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</row>
    <row r="573" spans="1:51" s="71" customFormat="1" ht="15" customHeight="1">
      <c r="A573" s="57">
        <v>534</v>
      </c>
      <c r="B573" s="57"/>
      <c r="C573" s="117"/>
      <c r="D573" s="117"/>
      <c r="E573" s="117"/>
      <c r="F573" s="117"/>
      <c r="G573" s="57"/>
      <c r="H573" s="114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115"/>
      <c r="T573" s="115"/>
      <c r="U573" s="115"/>
      <c r="V573" s="115"/>
      <c r="W573" s="115"/>
      <c r="X573" s="115"/>
      <c r="Y573" s="115"/>
      <c r="Z573" s="57"/>
      <c r="AA573" s="57"/>
      <c r="AB573" s="82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</row>
    <row r="574" spans="1:51" s="71" customFormat="1" ht="15" customHeight="1">
      <c r="A574" s="49">
        <v>535</v>
      </c>
      <c r="B574" s="57"/>
      <c r="C574" s="117"/>
      <c r="D574" s="117"/>
      <c r="E574" s="117"/>
      <c r="F574" s="117"/>
      <c r="G574" s="57"/>
      <c r="H574" s="114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115"/>
      <c r="T574" s="115"/>
      <c r="U574" s="115"/>
      <c r="V574" s="115"/>
      <c r="W574" s="115"/>
      <c r="X574" s="115"/>
      <c r="Y574" s="115"/>
      <c r="Z574" s="57"/>
      <c r="AA574" s="57"/>
      <c r="AB574" s="82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</row>
    <row r="575" spans="1:51" s="71" customFormat="1" ht="15" customHeight="1">
      <c r="A575" s="57">
        <v>536</v>
      </c>
      <c r="B575" s="57"/>
      <c r="C575" s="117"/>
      <c r="D575" s="117"/>
      <c r="E575" s="117"/>
      <c r="F575" s="117"/>
      <c r="G575" s="57"/>
      <c r="H575" s="114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115"/>
      <c r="T575" s="115"/>
      <c r="U575" s="115"/>
      <c r="V575" s="115"/>
      <c r="W575" s="115"/>
      <c r="X575" s="115"/>
      <c r="Y575" s="115"/>
      <c r="Z575" s="57"/>
      <c r="AA575" s="57"/>
      <c r="AB575" s="82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</row>
    <row r="576" spans="1:51" s="71" customFormat="1" ht="15" customHeight="1">
      <c r="A576" s="49">
        <v>537</v>
      </c>
      <c r="B576" s="57"/>
      <c r="C576" s="117"/>
      <c r="D576" s="117"/>
      <c r="E576" s="117"/>
      <c r="F576" s="117"/>
      <c r="G576" s="57"/>
      <c r="H576" s="114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115"/>
      <c r="T576" s="115"/>
      <c r="U576" s="115"/>
      <c r="V576" s="115"/>
      <c r="W576" s="115"/>
      <c r="X576" s="115"/>
      <c r="Y576" s="115"/>
      <c r="Z576" s="57"/>
      <c r="AA576" s="57"/>
      <c r="AB576" s="82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</row>
    <row r="577" spans="1:51" s="71" customFormat="1" ht="15" customHeight="1">
      <c r="A577" s="57">
        <v>538</v>
      </c>
      <c r="B577" s="57"/>
      <c r="C577" s="117"/>
      <c r="D577" s="117"/>
      <c r="E577" s="117"/>
      <c r="F577" s="117"/>
      <c r="G577" s="57"/>
      <c r="H577" s="114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115"/>
      <c r="T577" s="115"/>
      <c r="U577" s="115"/>
      <c r="V577" s="115"/>
      <c r="W577" s="115"/>
      <c r="X577" s="115"/>
      <c r="Y577" s="115"/>
      <c r="Z577" s="57"/>
      <c r="AA577" s="57"/>
      <c r="AB577" s="82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</row>
    <row r="578" spans="1:51" s="71" customFormat="1" ht="15" customHeight="1">
      <c r="A578" s="49">
        <v>539</v>
      </c>
      <c r="B578" s="57"/>
      <c r="C578" s="117"/>
      <c r="D578" s="117"/>
      <c r="E578" s="117"/>
      <c r="F578" s="117"/>
      <c r="G578" s="57"/>
      <c r="H578" s="114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115"/>
      <c r="T578" s="115"/>
      <c r="U578" s="115"/>
      <c r="V578" s="115"/>
      <c r="W578" s="115"/>
      <c r="X578" s="115"/>
      <c r="Y578" s="115"/>
      <c r="Z578" s="57"/>
      <c r="AA578" s="57"/>
      <c r="AB578" s="82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</row>
    <row r="579" spans="1:51" s="71" customFormat="1" ht="15" customHeight="1">
      <c r="A579" s="57">
        <v>540</v>
      </c>
      <c r="B579" s="57"/>
      <c r="C579" s="117"/>
      <c r="D579" s="117"/>
      <c r="E579" s="117"/>
      <c r="F579" s="117"/>
      <c r="G579" s="57"/>
      <c r="H579" s="114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115"/>
      <c r="T579" s="115"/>
      <c r="U579" s="115"/>
      <c r="V579" s="115"/>
      <c r="W579" s="115"/>
      <c r="X579" s="115"/>
      <c r="Y579" s="115"/>
      <c r="Z579" s="57"/>
      <c r="AA579" s="57"/>
      <c r="AB579" s="82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</row>
    <row r="580" spans="1:51" s="71" customFormat="1" ht="15" customHeight="1">
      <c r="A580" s="49">
        <v>541</v>
      </c>
      <c r="B580" s="57"/>
      <c r="C580" s="115"/>
      <c r="D580" s="115"/>
      <c r="E580" s="115"/>
      <c r="F580" s="115"/>
      <c r="G580" s="57"/>
      <c r="H580" s="114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115"/>
      <c r="T580" s="115"/>
      <c r="U580" s="115"/>
      <c r="V580" s="115"/>
      <c r="W580" s="115"/>
      <c r="X580" s="115"/>
      <c r="Y580" s="115"/>
      <c r="Z580" s="57"/>
      <c r="AA580" s="57"/>
      <c r="AB580" s="82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</row>
    <row r="581" spans="1:51" s="71" customFormat="1" ht="15.75" customHeight="1">
      <c r="A581" s="57">
        <v>542</v>
      </c>
      <c r="B581" s="57"/>
      <c r="C581" s="113"/>
      <c r="D581" s="113"/>
      <c r="E581" s="113"/>
      <c r="F581" s="113"/>
      <c r="G581" s="57"/>
      <c r="H581" s="116"/>
      <c r="I581" s="116"/>
      <c r="J581" s="57"/>
      <c r="K581" s="57"/>
      <c r="L581" s="57"/>
      <c r="M581" s="57"/>
      <c r="N581" s="57"/>
      <c r="O581" s="57"/>
      <c r="P581" s="57"/>
      <c r="Q581" s="57"/>
      <c r="R581" s="57"/>
      <c r="S581" s="115"/>
      <c r="T581" s="115"/>
      <c r="U581" s="115"/>
      <c r="V581" s="115"/>
      <c r="W581" s="115"/>
      <c r="X581" s="115"/>
      <c r="Y581" s="115"/>
      <c r="Z581" s="57"/>
      <c r="AA581" s="57"/>
      <c r="AB581" s="82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</row>
    <row r="582" spans="1:51" s="71" customFormat="1" ht="15.75">
      <c r="A582" s="49">
        <v>543</v>
      </c>
      <c r="B582" s="57"/>
      <c r="C582" s="113"/>
      <c r="D582" s="113"/>
      <c r="E582" s="113"/>
      <c r="F582" s="113"/>
      <c r="G582" s="57"/>
      <c r="H582" s="116"/>
      <c r="I582" s="116"/>
      <c r="J582" s="57"/>
      <c r="K582" s="57"/>
      <c r="L582" s="57"/>
      <c r="M582" s="57"/>
      <c r="N582" s="57"/>
      <c r="O582" s="57"/>
      <c r="P582" s="57"/>
      <c r="Q582" s="57"/>
      <c r="R582" s="57"/>
      <c r="S582" s="115"/>
      <c r="T582" s="115"/>
      <c r="U582" s="115"/>
      <c r="V582" s="115"/>
      <c r="W582" s="115"/>
      <c r="X582" s="115"/>
      <c r="Y582" s="115"/>
      <c r="Z582" s="57"/>
      <c r="AA582" s="57"/>
      <c r="AB582" s="82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</row>
    <row r="583" spans="1:51" s="71" customFormat="1" ht="15.75">
      <c r="A583" s="57">
        <v>544</v>
      </c>
      <c r="B583" s="57"/>
      <c r="C583" s="113"/>
      <c r="D583" s="113"/>
      <c r="E583" s="113"/>
      <c r="F583" s="113"/>
      <c r="G583" s="57"/>
      <c r="H583" s="116"/>
      <c r="I583" s="116"/>
      <c r="J583" s="57"/>
      <c r="K583" s="57"/>
      <c r="L583" s="57"/>
      <c r="M583" s="57"/>
      <c r="N583" s="57"/>
      <c r="O583" s="57"/>
      <c r="P583" s="57"/>
      <c r="Q583" s="57"/>
      <c r="R583" s="57"/>
      <c r="S583" s="115"/>
      <c r="T583" s="115"/>
      <c r="U583" s="115"/>
      <c r="V583" s="115"/>
      <c r="W583" s="115"/>
      <c r="X583" s="115"/>
      <c r="Y583" s="115"/>
      <c r="Z583" s="57"/>
      <c r="AA583" s="57"/>
      <c r="AB583" s="82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</row>
    <row r="584" spans="1:51" s="71" customFormat="1" ht="15.75">
      <c r="A584" s="49">
        <v>545</v>
      </c>
      <c r="B584" s="57"/>
      <c r="C584" s="113"/>
      <c r="D584" s="113"/>
      <c r="E584" s="113"/>
      <c r="F584" s="113"/>
      <c r="G584" s="57"/>
      <c r="H584" s="116"/>
      <c r="I584" s="116"/>
      <c r="J584" s="57"/>
      <c r="K584" s="57"/>
      <c r="L584" s="57"/>
      <c r="M584" s="57"/>
      <c r="N584" s="57"/>
      <c r="O584" s="57"/>
      <c r="P584" s="57"/>
      <c r="Q584" s="57"/>
      <c r="R584" s="57"/>
      <c r="S584" s="115"/>
      <c r="T584" s="115"/>
      <c r="U584" s="115"/>
      <c r="V584" s="115"/>
      <c r="W584" s="115"/>
      <c r="X584" s="115"/>
      <c r="Y584" s="115"/>
      <c r="Z584" s="57"/>
      <c r="AA584" s="57"/>
      <c r="AB584" s="82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</row>
    <row r="585" spans="1:51" s="71" customFormat="1" ht="15.75" customHeight="1">
      <c r="A585" s="57">
        <v>546</v>
      </c>
      <c r="B585" s="57"/>
      <c r="C585" s="113"/>
      <c r="D585" s="113"/>
      <c r="E585" s="113"/>
      <c r="F585" s="113"/>
      <c r="G585" s="57"/>
      <c r="H585" s="116"/>
      <c r="I585" s="116"/>
      <c r="J585" s="57"/>
      <c r="K585" s="57"/>
      <c r="L585" s="57"/>
      <c r="M585" s="57"/>
      <c r="N585" s="57"/>
      <c r="O585" s="57"/>
      <c r="P585" s="57"/>
      <c r="Q585" s="57"/>
      <c r="R585" s="57"/>
      <c r="S585" s="115"/>
      <c r="T585" s="115"/>
      <c r="U585" s="115"/>
      <c r="V585" s="115"/>
      <c r="W585" s="115"/>
      <c r="X585" s="115"/>
      <c r="Y585" s="115"/>
      <c r="Z585" s="57"/>
      <c r="AA585" s="57"/>
      <c r="AB585" s="82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</row>
    <row r="586" spans="1:51" s="71" customFormat="1" ht="15.75">
      <c r="A586" s="49">
        <v>547</v>
      </c>
      <c r="B586" s="57"/>
      <c r="C586" s="113"/>
      <c r="D586" s="113"/>
      <c r="E586" s="113"/>
      <c r="F586" s="113"/>
      <c r="G586" s="57"/>
      <c r="H586" s="116"/>
      <c r="I586" s="116"/>
      <c r="J586" s="57"/>
      <c r="K586" s="57"/>
      <c r="L586" s="57"/>
      <c r="M586" s="57"/>
      <c r="N586" s="57"/>
      <c r="O586" s="57"/>
      <c r="P586" s="57"/>
      <c r="Q586" s="57"/>
      <c r="R586" s="57"/>
      <c r="S586" s="115"/>
      <c r="T586" s="115"/>
      <c r="U586" s="115"/>
      <c r="V586" s="115"/>
      <c r="W586" s="115"/>
      <c r="X586" s="115"/>
      <c r="Y586" s="115"/>
      <c r="Z586" s="57"/>
      <c r="AA586" s="57"/>
      <c r="AB586" s="82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</row>
    <row r="587" spans="1:51" s="71" customFormat="1" ht="15.75">
      <c r="A587" s="57">
        <v>548</v>
      </c>
      <c r="B587" s="57"/>
      <c r="C587" s="113"/>
      <c r="D587" s="113"/>
      <c r="E587" s="113"/>
      <c r="F587" s="113"/>
      <c r="G587" s="57"/>
      <c r="H587" s="116"/>
      <c r="I587" s="116"/>
      <c r="J587" s="57"/>
      <c r="K587" s="57"/>
      <c r="L587" s="57"/>
      <c r="M587" s="57"/>
      <c r="N587" s="57"/>
      <c r="O587" s="57"/>
      <c r="P587" s="57"/>
      <c r="Q587" s="57"/>
      <c r="R587" s="57"/>
      <c r="S587" s="115"/>
      <c r="T587" s="115"/>
      <c r="U587" s="115"/>
      <c r="V587" s="115"/>
      <c r="W587" s="115"/>
      <c r="X587" s="115"/>
      <c r="Y587" s="115"/>
      <c r="Z587" s="57"/>
      <c r="AA587" s="57"/>
      <c r="AB587" s="82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</row>
    <row r="588" spans="1:51" s="71" customFormat="1" ht="15.75">
      <c r="A588" s="49">
        <v>549</v>
      </c>
      <c r="B588" s="57"/>
      <c r="C588" s="115"/>
      <c r="D588" s="115"/>
      <c r="E588" s="115"/>
      <c r="F588" s="115"/>
      <c r="G588" s="57"/>
      <c r="H588" s="116"/>
      <c r="I588" s="116"/>
      <c r="J588" s="57"/>
      <c r="K588" s="57"/>
      <c r="L588" s="57"/>
      <c r="M588" s="57"/>
      <c r="N588" s="57"/>
      <c r="O588" s="57"/>
      <c r="P588" s="57"/>
      <c r="Q588" s="57"/>
      <c r="R588" s="57"/>
      <c r="S588" s="115"/>
      <c r="T588" s="115"/>
      <c r="U588" s="115"/>
      <c r="V588" s="115"/>
      <c r="W588" s="115"/>
      <c r="X588" s="115"/>
      <c r="Y588" s="115"/>
      <c r="Z588" s="57"/>
      <c r="AA588" s="57"/>
      <c r="AB588" s="82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</row>
    <row r="589" spans="1:51" s="71" customFormat="1" ht="15.75" customHeight="1">
      <c r="A589" s="57">
        <v>550</v>
      </c>
      <c r="B589" s="57"/>
      <c r="C589" s="115"/>
      <c r="D589" s="115"/>
      <c r="E589" s="115"/>
      <c r="F589" s="115"/>
      <c r="G589" s="57"/>
      <c r="H589" s="116"/>
      <c r="I589" s="116"/>
      <c r="J589" s="57"/>
      <c r="K589" s="57"/>
      <c r="L589" s="57"/>
      <c r="M589" s="57"/>
      <c r="N589" s="57"/>
      <c r="O589" s="57"/>
      <c r="P589" s="57"/>
      <c r="Q589" s="57"/>
      <c r="R589" s="57"/>
      <c r="S589" s="115"/>
      <c r="T589" s="115"/>
      <c r="U589" s="115"/>
      <c r="V589" s="115"/>
      <c r="W589" s="115"/>
      <c r="X589" s="115"/>
      <c r="Y589" s="115"/>
      <c r="Z589" s="57"/>
      <c r="AA589" s="57"/>
      <c r="AB589" s="82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</row>
    <row r="590" spans="1:51" s="71" customFormat="1" ht="15.75">
      <c r="A590" s="49">
        <v>551</v>
      </c>
      <c r="B590" s="57"/>
      <c r="C590" s="115"/>
      <c r="D590" s="115"/>
      <c r="E590" s="115"/>
      <c r="F590" s="115"/>
      <c r="G590" s="57"/>
      <c r="H590" s="116"/>
      <c r="I590" s="116"/>
      <c r="J590" s="57"/>
      <c r="K590" s="57"/>
      <c r="L590" s="57"/>
      <c r="M590" s="57"/>
      <c r="N590" s="57"/>
      <c r="O590" s="57"/>
      <c r="P590" s="57"/>
      <c r="Q590" s="57"/>
      <c r="R590" s="57"/>
      <c r="S590" s="115"/>
      <c r="T590" s="115"/>
      <c r="U590" s="115"/>
      <c r="V590" s="115"/>
      <c r="W590" s="115"/>
      <c r="X590" s="115"/>
      <c r="Y590" s="115"/>
      <c r="Z590" s="57"/>
      <c r="AA590" s="57"/>
      <c r="AB590" s="82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</row>
    <row r="591" spans="1:51" s="71" customFormat="1" ht="15.75">
      <c r="A591" s="57">
        <v>552</v>
      </c>
      <c r="B591" s="57"/>
      <c r="C591" s="115"/>
      <c r="D591" s="115"/>
      <c r="E591" s="115"/>
      <c r="F591" s="115"/>
      <c r="G591" s="57"/>
      <c r="H591" s="116"/>
      <c r="I591" s="116"/>
      <c r="J591" s="57"/>
      <c r="K591" s="57"/>
      <c r="L591" s="57"/>
      <c r="M591" s="57"/>
      <c r="N591" s="57"/>
      <c r="O591" s="57"/>
      <c r="P591" s="57"/>
      <c r="Q591" s="57"/>
      <c r="R591" s="57"/>
      <c r="S591" s="115"/>
      <c r="T591" s="115"/>
      <c r="U591" s="115"/>
      <c r="V591" s="115"/>
      <c r="W591" s="115"/>
      <c r="X591" s="115"/>
      <c r="Y591" s="115"/>
      <c r="Z591" s="57"/>
      <c r="AA591" s="57"/>
      <c r="AB591" s="82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</row>
    <row r="592" spans="1:51" s="71" customFormat="1" ht="15.75">
      <c r="A592" s="49">
        <v>553</v>
      </c>
      <c r="B592" s="57"/>
      <c r="C592" s="115"/>
      <c r="D592" s="115"/>
      <c r="E592" s="115"/>
      <c r="F592" s="115"/>
      <c r="G592" s="57"/>
      <c r="H592" s="116"/>
      <c r="I592" s="116"/>
      <c r="J592" s="57"/>
      <c r="K592" s="57"/>
      <c r="L592" s="57"/>
      <c r="M592" s="57"/>
      <c r="N592" s="57"/>
      <c r="O592" s="57"/>
      <c r="P592" s="57"/>
      <c r="Q592" s="57"/>
      <c r="R592" s="57"/>
      <c r="S592" s="115"/>
      <c r="T592" s="115"/>
      <c r="U592" s="115"/>
      <c r="V592" s="115"/>
      <c r="W592" s="115"/>
      <c r="X592" s="115"/>
      <c r="Y592" s="115"/>
      <c r="Z592" s="57"/>
      <c r="AA592" s="57"/>
      <c r="AB592" s="82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</row>
    <row r="593" spans="1:51" s="71" customFormat="1" ht="15.75" customHeight="1">
      <c r="A593" s="57">
        <v>554</v>
      </c>
      <c r="B593" s="57"/>
      <c r="C593" s="115"/>
      <c r="D593" s="115"/>
      <c r="E593" s="115"/>
      <c r="F593" s="115"/>
      <c r="G593" s="57"/>
      <c r="H593" s="116"/>
      <c r="I593" s="116"/>
      <c r="J593" s="57"/>
      <c r="K593" s="57"/>
      <c r="L593" s="57"/>
      <c r="M593" s="57"/>
      <c r="N593" s="57"/>
      <c r="O593" s="57"/>
      <c r="P593" s="57"/>
      <c r="Q593" s="57"/>
      <c r="R593" s="57"/>
      <c r="S593" s="115"/>
      <c r="T593" s="115"/>
      <c r="U593" s="115"/>
      <c r="V593" s="115"/>
      <c r="W593" s="115"/>
      <c r="X593" s="115"/>
      <c r="Y593" s="115"/>
      <c r="Z593" s="57"/>
      <c r="AA593" s="57"/>
      <c r="AB593" s="82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</row>
    <row r="594" spans="1:51" s="71" customFormat="1" ht="15.75">
      <c r="A594" s="49">
        <v>555</v>
      </c>
      <c r="B594" s="57"/>
      <c r="C594" s="115"/>
      <c r="D594" s="115"/>
      <c r="E594" s="115"/>
      <c r="F594" s="115"/>
      <c r="G594" s="57"/>
      <c r="H594" s="116"/>
      <c r="I594" s="116"/>
      <c r="J594" s="57"/>
      <c r="K594" s="57"/>
      <c r="L594" s="57"/>
      <c r="M594" s="57"/>
      <c r="N594" s="57"/>
      <c r="O594" s="57"/>
      <c r="P594" s="57"/>
      <c r="Q594" s="57"/>
      <c r="R594" s="57"/>
      <c r="S594" s="115"/>
      <c r="T594" s="115"/>
      <c r="U594" s="115"/>
      <c r="V594" s="115"/>
      <c r="W594" s="115"/>
      <c r="X594" s="115"/>
      <c r="Y594" s="115"/>
      <c r="Z594" s="57"/>
      <c r="AA594" s="57"/>
      <c r="AB594" s="82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</row>
    <row r="595" spans="1:51" s="71" customFormat="1" ht="15.75">
      <c r="A595" s="57">
        <v>556</v>
      </c>
      <c r="B595" s="57"/>
      <c r="C595" s="115"/>
      <c r="D595" s="115"/>
      <c r="E595" s="115"/>
      <c r="F595" s="115"/>
      <c r="G595" s="57"/>
      <c r="H595" s="116"/>
      <c r="I595" s="116"/>
      <c r="J595" s="57"/>
      <c r="K595" s="57"/>
      <c r="L595" s="57"/>
      <c r="M595" s="57"/>
      <c r="N595" s="57"/>
      <c r="O595" s="57"/>
      <c r="P595" s="57"/>
      <c r="Q595" s="57"/>
      <c r="R595" s="57"/>
      <c r="S595" s="115"/>
      <c r="T595" s="115"/>
      <c r="U595" s="115"/>
      <c r="V595" s="115"/>
      <c r="W595" s="115"/>
      <c r="X595" s="115"/>
      <c r="Y595" s="115"/>
      <c r="Z595" s="57"/>
      <c r="AA595" s="57"/>
      <c r="AB595" s="82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</row>
    <row r="596" spans="1:51" s="71" customFormat="1" ht="15.75">
      <c r="A596" s="49">
        <v>557</v>
      </c>
      <c r="B596" s="57"/>
      <c r="C596" s="115"/>
      <c r="D596" s="115"/>
      <c r="E596" s="115"/>
      <c r="F596" s="115"/>
      <c r="G596" s="57"/>
      <c r="H596" s="116"/>
      <c r="I596" s="116"/>
      <c r="J596" s="57"/>
      <c r="K596" s="57"/>
      <c r="L596" s="57"/>
      <c r="M596" s="57"/>
      <c r="N596" s="57"/>
      <c r="O596" s="57"/>
      <c r="P596" s="57"/>
      <c r="Q596" s="57"/>
      <c r="R596" s="57"/>
      <c r="S596" s="115"/>
      <c r="T596" s="115"/>
      <c r="U596" s="115"/>
      <c r="V596" s="115"/>
      <c r="W596" s="115"/>
      <c r="X596" s="115"/>
      <c r="Y596" s="115"/>
      <c r="Z596" s="57"/>
      <c r="AA596" s="57"/>
      <c r="AB596" s="82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</row>
    <row r="597" spans="1:51" s="71" customFormat="1" ht="15.75" customHeight="1">
      <c r="A597" s="57">
        <v>558</v>
      </c>
      <c r="B597" s="57"/>
      <c r="C597" s="115"/>
      <c r="D597" s="115"/>
      <c r="E597" s="115"/>
      <c r="F597" s="115"/>
      <c r="G597" s="57"/>
      <c r="H597" s="116"/>
      <c r="I597" s="116"/>
      <c r="J597" s="57"/>
      <c r="K597" s="57"/>
      <c r="L597" s="57"/>
      <c r="M597" s="57"/>
      <c r="N597" s="57"/>
      <c r="O597" s="57"/>
      <c r="P597" s="57"/>
      <c r="Q597" s="57"/>
      <c r="R597" s="57"/>
      <c r="S597" s="115"/>
      <c r="T597" s="115"/>
      <c r="U597" s="115"/>
      <c r="V597" s="115"/>
      <c r="W597" s="115"/>
      <c r="X597" s="115"/>
      <c r="Y597" s="115"/>
      <c r="Z597" s="57"/>
      <c r="AA597" s="57"/>
      <c r="AB597" s="82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</row>
    <row r="598" spans="1:51" s="71" customFormat="1" ht="15.75">
      <c r="A598" s="49">
        <v>559</v>
      </c>
      <c r="B598" s="57"/>
      <c r="C598" s="115"/>
      <c r="D598" s="115"/>
      <c r="E598" s="115"/>
      <c r="F598" s="115"/>
      <c r="G598" s="57"/>
      <c r="H598" s="116"/>
      <c r="I598" s="116"/>
      <c r="J598" s="57"/>
      <c r="K598" s="57"/>
      <c r="L598" s="57"/>
      <c r="M598" s="57"/>
      <c r="N598" s="57"/>
      <c r="O598" s="57"/>
      <c r="P598" s="57"/>
      <c r="Q598" s="57"/>
      <c r="R598" s="57"/>
      <c r="S598" s="115"/>
      <c r="T598" s="115"/>
      <c r="U598" s="115"/>
      <c r="V598" s="115"/>
      <c r="W598" s="115"/>
      <c r="X598" s="115"/>
      <c r="Y598" s="115"/>
      <c r="Z598" s="57"/>
      <c r="AA598" s="57"/>
      <c r="AB598" s="82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</row>
    <row r="599" spans="1:51" s="71" customFormat="1" ht="15.75">
      <c r="A599" s="57">
        <v>560</v>
      </c>
      <c r="B599" s="57"/>
      <c r="C599" s="115"/>
      <c r="D599" s="115"/>
      <c r="E599" s="115"/>
      <c r="F599" s="115"/>
      <c r="G599" s="57"/>
      <c r="H599" s="116"/>
      <c r="I599" s="116"/>
      <c r="J599" s="57"/>
      <c r="K599" s="57"/>
      <c r="L599" s="57"/>
      <c r="M599" s="57"/>
      <c r="N599" s="57"/>
      <c r="O599" s="57"/>
      <c r="P599" s="57"/>
      <c r="Q599" s="57"/>
      <c r="R599" s="57"/>
      <c r="S599" s="115"/>
      <c r="T599" s="115"/>
      <c r="U599" s="115"/>
      <c r="V599" s="115"/>
      <c r="W599" s="115"/>
      <c r="X599" s="115"/>
      <c r="Y599" s="115"/>
      <c r="Z599" s="57"/>
      <c r="AA599" s="57"/>
      <c r="AB599" s="82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</row>
    <row r="600" spans="1:51" s="71" customFormat="1" ht="15.75">
      <c r="A600" s="49">
        <v>561</v>
      </c>
      <c r="B600" s="57"/>
      <c r="C600" s="115"/>
      <c r="D600" s="115"/>
      <c r="E600" s="115"/>
      <c r="F600" s="115"/>
      <c r="G600" s="57"/>
      <c r="H600" s="116"/>
      <c r="I600" s="116"/>
      <c r="J600" s="57"/>
      <c r="K600" s="57"/>
      <c r="L600" s="57"/>
      <c r="M600" s="57"/>
      <c r="N600" s="57"/>
      <c r="O600" s="57"/>
      <c r="P600" s="57"/>
      <c r="Q600" s="57"/>
      <c r="R600" s="57"/>
      <c r="S600" s="115"/>
      <c r="T600" s="115"/>
      <c r="U600" s="115"/>
      <c r="V600" s="115"/>
      <c r="W600" s="115"/>
      <c r="X600" s="115"/>
      <c r="Y600" s="115"/>
      <c r="Z600" s="57"/>
      <c r="AA600" s="57"/>
      <c r="AB600" s="82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</row>
    <row r="601" spans="1:51" s="71" customFormat="1" ht="15.75" customHeight="1">
      <c r="A601" s="57">
        <v>562</v>
      </c>
      <c r="B601" s="57"/>
      <c r="C601" s="115"/>
      <c r="D601" s="115"/>
      <c r="E601" s="115"/>
      <c r="F601" s="115"/>
      <c r="G601" s="57"/>
      <c r="H601" s="116"/>
      <c r="I601" s="116"/>
      <c r="J601" s="57"/>
      <c r="K601" s="57"/>
      <c r="L601" s="57"/>
      <c r="M601" s="57"/>
      <c r="N601" s="57"/>
      <c r="O601" s="57"/>
      <c r="P601" s="57"/>
      <c r="Q601" s="57"/>
      <c r="R601" s="57"/>
      <c r="S601" s="115"/>
      <c r="T601" s="115"/>
      <c r="U601" s="115"/>
      <c r="V601" s="115"/>
      <c r="W601" s="115"/>
      <c r="X601" s="115"/>
      <c r="Y601" s="115"/>
      <c r="Z601" s="57"/>
      <c r="AA601" s="57"/>
      <c r="AB601" s="82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</row>
    <row r="602" spans="1:51" s="71" customFormat="1" ht="15.75">
      <c r="A602" s="49">
        <v>563</v>
      </c>
      <c r="B602" s="57"/>
      <c r="C602" s="115"/>
      <c r="D602" s="115"/>
      <c r="E602" s="115"/>
      <c r="F602" s="115"/>
      <c r="G602" s="57"/>
      <c r="H602" s="116"/>
      <c r="I602" s="116"/>
      <c r="J602" s="57"/>
      <c r="K602" s="57"/>
      <c r="L602" s="57"/>
      <c r="M602" s="57"/>
      <c r="N602" s="57"/>
      <c r="O602" s="57"/>
      <c r="P602" s="57"/>
      <c r="Q602" s="57"/>
      <c r="R602" s="57"/>
      <c r="S602" s="115"/>
      <c r="T602" s="115"/>
      <c r="U602" s="115"/>
      <c r="V602" s="115"/>
      <c r="W602" s="115"/>
      <c r="X602" s="115"/>
      <c r="Y602" s="115"/>
      <c r="Z602" s="57"/>
      <c r="AA602" s="57"/>
      <c r="AB602" s="82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</row>
    <row r="603" spans="1:51" s="71" customFormat="1" ht="15.75">
      <c r="A603" s="57">
        <v>564</v>
      </c>
      <c r="B603" s="57"/>
      <c r="C603" s="115"/>
      <c r="D603" s="115"/>
      <c r="E603" s="115"/>
      <c r="F603" s="115"/>
      <c r="G603" s="57"/>
      <c r="H603" s="116"/>
      <c r="I603" s="116"/>
      <c r="J603" s="57"/>
      <c r="K603" s="57"/>
      <c r="L603" s="57"/>
      <c r="M603" s="57"/>
      <c r="N603" s="57"/>
      <c r="O603" s="57"/>
      <c r="P603" s="57"/>
      <c r="Q603" s="57"/>
      <c r="R603" s="57"/>
      <c r="S603" s="115"/>
      <c r="T603" s="115"/>
      <c r="U603" s="115"/>
      <c r="V603" s="115"/>
      <c r="W603" s="115"/>
      <c r="X603" s="115"/>
      <c r="Y603" s="115"/>
      <c r="Z603" s="57"/>
      <c r="AA603" s="57"/>
      <c r="AB603" s="82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</row>
    <row r="604" spans="1:51" s="71" customFormat="1" ht="15.75">
      <c r="A604" s="49">
        <v>565</v>
      </c>
      <c r="B604" s="57"/>
      <c r="C604" s="115"/>
      <c r="D604" s="115"/>
      <c r="E604" s="115"/>
      <c r="F604" s="115"/>
      <c r="G604" s="57"/>
      <c r="H604" s="116"/>
      <c r="I604" s="116"/>
      <c r="J604" s="57"/>
      <c r="K604" s="57"/>
      <c r="L604" s="57"/>
      <c r="M604" s="57"/>
      <c r="N604" s="57"/>
      <c r="O604" s="57"/>
      <c r="P604" s="57"/>
      <c r="Q604" s="57"/>
      <c r="R604" s="57"/>
      <c r="S604" s="115"/>
      <c r="T604" s="115"/>
      <c r="U604" s="115"/>
      <c r="V604" s="115"/>
      <c r="W604" s="115"/>
      <c r="X604" s="115"/>
      <c r="Y604" s="115"/>
      <c r="Z604" s="57"/>
      <c r="AA604" s="57"/>
      <c r="AB604" s="82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</row>
    <row r="605" spans="1:51" s="71" customFormat="1" ht="15.75" customHeight="1">
      <c r="A605" s="57">
        <v>566</v>
      </c>
      <c r="B605" s="57"/>
      <c r="C605" s="115"/>
      <c r="D605" s="115"/>
      <c r="E605" s="115"/>
      <c r="F605" s="115"/>
      <c r="G605" s="57"/>
      <c r="H605" s="116"/>
      <c r="I605" s="116"/>
      <c r="J605" s="57"/>
      <c r="K605" s="57"/>
      <c r="L605" s="57"/>
      <c r="M605" s="57"/>
      <c r="N605" s="57"/>
      <c r="O605" s="57"/>
      <c r="P605" s="57"/>
      <c r="Q605" s="57"/>
      <c r="R605" s="57"/>
      <c r="S605" s="115"/>
      <c r="T605" s="115"/>
      <c r="U605" s="115"/>
      <c r="V605" s="115"/>
      <c r="W605" s="115"/>
      <c r="X605" s="115"/>
      <c r="Y605" s="115"/>
      <c r="Z605" s="57"/>
      <c r="AA605" s="57"/>
      <c r="AB605" s="82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</row>
    <row r="606" spans="1:51" s="71" customFormat="1" ht="15.75">
      <c r="A606" s="49">
        <v>567</v>
      </c>
      <c r="B606" s="57"/>
      <c r="C606" s="115"/>
      <c r="D606" s="115"/>
      <c r="E606" s="115"/>
      <c r="F606" s="115"/>
      <c r="G606" s="57"/>
      <c r="H606" s="116"/>
      <c r="I606" s="116"/>
      <c r="J606" s="57"/>
      <c r="K606" s="57"/>
      <c r="L606" s="57"/>
      <c r="M606" s="57"/>
      <c r="N606" s="57"/>
      <c r="O606" s="57"/>
      <c r="P606" s="57"/>
      <c r="Q606" s="57"/>
      <c r="R606" s="57"/>
      <c r="S606" s="115"/>
      <c r="T606" s="115"/>
      <c r="U606" s="115"/>
      <c r="V606" s="115"/>
      <c r="W606" s="115"/>
      <c r="X606" s="115"/>
      <c r="Y606" s="115"/>
      <c r="Z606" s="57"/>
      <c r="AA606" s="57"/>
      <c r="AB606" s="82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</row>
    <row r="607" spans="1:51" s="71" customFormat="1" ht="15.75">
      <c r="A607" s="57">
        <v>568</v>
      </c>
      <c r="B607" s="57"/>
      <c r="C607" s="115"/>
      <c r="D607" s="115"/>
      <c r="E607" s="115"/>
      <c r="F607" s="115"/>
      <c r="G607" s="57"/>
      <c r="H607" s="116"/>
      <c r="I607" s="116"/>
      <c r="J607" s="57"/>
      <c r="K607" s="57"/>
      <c r="L607" s="57"/>
      <c r="M607" s="57"/>
      <c r="N607" s="57"/>
      <c r="O607" s="57"/>
      <c r="P607" s="57"/>
      <c r="Q607" s="57"/>
      <c r="R607" s="57"/>
      <c r="S607" s="115"/>
      <c r="T607" s="115"/>
      <c r="U607" s="115"/>
      <c r="V607" s="115"/>
      <c r="W607" s="115"/>
      <c r="X607" s="115"/>
      <c r="Y607" s="115"/>
      <c r="Z607" s="57"/>
      <c r="AA607" s="57"/>
      <c r="AB607" s="82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</row>
    <row r="608" spans="1:51" s="71" customFormat="1" ht="15.75">
      <c r="A608" s="49">
        <v>569</v>
      </c>
      <c r="B608" s="57"/>
      <c r="C608" s="115"/>
      <c r="D608" s="115"/>
      <c r="E608" s="115"/>
      <c r="F608" s="115"/>
      <c r="G608" s="57"/>
      <c r="H608" s="116"/>
      <c r="I608" s="116"/>
      <c r="J608" s="57"/>
      <c r="K608" s="57"/>
      <c r="L608" s="57"/>
      <c r="M608" s="57"/>
      <c r="N608" s="57"/>
      <c r="O608" s="57"/>
      <c r="P608" s="57"/>
      <c r="Q608" s="57"/>
      <c r="R608" s="57"/>
      <c r="S608" s="115"/>
      <c r="T608" s="115"/>
      <c r="U608" s="115"/>
      <c r="V608" s="115"/>
      <c r="W608" s="115"/>
      <c r="X608" s="115"/>
      <c r="Y608" s="115"/>
      <c r="Z608" s="57"/>
      <c r="AA608" s="57"/>
      <c r="AB608" s="82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</row>
    <row r="609" spans="1:51" s="71" customFormat="1" ht="15.75" customHeight="1">
      <c r="A609" s="57">
        <v>570</v>
      </c>
      <c r="B609" s="57"/>
      <c r="C609" s="115"/>
      <c r="D609" s="115"/>
      <c r="E609" s="115"/>
      <c r="F609" s="115"/>
      <c r="G609" s="57"/>
      <c r="H609" s="116"/>
      <c r="I609" s="116"/>
      <c r="J609" s="57"/>
      <c r="K609" s="57"/>
      <c r="L609" s="57"/>
      <c r="M609" s="57"/>
      <c r="N609" s="57"/>
      <c r="O609" s="57"/>
      <c r="P609" s="57"/>
      <c r="Q609" s="57"/>
      <c r="R609" s="57"/>
      <c r="S609" s="115"/>
      <c r="T609" s="115"/>
      <c r="U609" s="115"/>
      <c r="V609" s="115"/>
      <c r="W609" s="115"/>
      <c r="X609" s="115"/>
      <c r="Y609" s="115"/>
      <c r="Z609" s="57"/>
      <c r="AA609" s="57"/>
      <c r="AB609" s="82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</row>
    <row r="610" spans="1:51" s="71" customFormat="1" ht="15.75">
      <c r="A610" s="49">
        <v>571</v>
      </c>
      <c r="B610" s="57"/>
      <c r="C610" s="115"/>
      <c r="D610" s="115"/>
      <c r="E610" s="115"/>
      <c r="F610" s="115"/>
      <c r="G610" s="57"/>
      <c r="H610" s="116"/>
      <c r="I610" s="116"/>
      <c r="J610" s="57"/>
      <c r="K610" s="57"/>
      <c r="L610" s="57"/>
      <c r="M610" s="57"/>
      <c r="N610" s="57"/>
      <c r="O610" s="57"/>
      <c r="P610" s="57"/>
      <c r="Q610" s="57"/>
      <c r="R610" s="57"/>
      <c r="S610" s="115"/>
      <c r="T610" s="115"/>
      <c r="U610" s="115"/>
      <c r="V610" s="115"/>
      <c r="W610" s="115"/>
      <c r="X610" s="115"/>
      <c r="Y610" s="115"/>
      <c r="Z610" s="57"/>
      <c r="AA610" s="57"/>
      <c r="AB610" s="82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</row>
    <row r="611" spans="1:51" s="71" customFormat="1" ht="15.75">
      <c r="A611" s="57">
        <v>572</v>
      </c>
      <c r="B611" s="57"/>
      <c r="C611" s="115"/>
      <c r="D611" s="115"/>
      <c r="E611" s="115"/>
      <c r="F611" s="115"/>
      <c r="G611" s="57"/>
      <c r="H611" s="116"/>
      <c r="I611" s="116"/>
      <c r="J611" s="57"/>
      <c r="K611" s="57"/>
      <c r="L611" s="57"/>
      <c r="M611" s="57"/>
      <c r="N611" s="57"/>
      <c r="O611" s="57"/>
      <c r="P611" s="57"/>
      <c r="Q611" s="57"/>
      <c r="R611" s="57"/>
      <c r="S611" s="115"/>
      <c r="T611" s="115"/>
      <c r="U611" s="115"/>
      <c r="V611" s="115"/>
      <c r="W611" s="115"/>
      <c r="X611" s="115"/>
      <c r="Y611" s="115"/>
      <c r="Z611" s="57"/>
      <c r="AA611" s="57"/>
      <c r="AB611" s="82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</row>
    <row r="612" spans="1:51" s="71" customFormat="1" ht="15.75">
      <c r="A612" s="49">
        <v>573</v>
      </c>
      <c r="B612" s="57"/>
      <c r="C612" s="115"/>
      <c r="D612" s="115"/>
      <c r="E612" s="115"/>
      <c r="F612" s="115"/>
      <c r="G612" s="57"/>
      <c r="H612" s="116"/>
      <c r="I612" s="116"/>
      <c r="J612" s="57"/>
      <c r="K612" s="57"/>
      <c r="L612" s="57"/>
      <c r="M612" s="57"/>
      <c r="N612" s="57"/>
      <c r="O612" s="57"/>
      <c r="P612" s="57"/>
      <c r="Q612" s="57"/>
      <c r="R612" s="57"/>
      <c r="S612" s="115"/>
      <c r="T612" s="115"/>
      <c r="U612" s="115"/>
      <c r="V612" s="115"/>
      <c r="W612" s="115"/>
      <c r="X612" s="115"/>
      <c r="Y612" s="115"/>
      <c r="Z612" s="57"/>
      <c r="AA612" s="57"/>
      <c r="AB612" s="82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</row>
    <row r="613" spans="1:51" s="71" customFormat="1" ht="15.75" customHeight="1">
      <c r="A613" s="57">
        <v>574</v>
      </c>
      <c r="B613" s="57"/>
      <c r="C613" s="115"/>
      <c r="D613" s="115"/>
      <c r="E613" s="115"/>
      <c r="F613" s="115"/>
      <c r="G613" s="57"/>
      <c r="H613" s="116"/>
      <c r="I613" s="116"/>
      <c r="J613" s="57"/>
      <c r="K613" s="57"/>
      <c r="L613" s="57"/>
      <c r="M613" s="57"/>
      <c r="N613" s="57"/>
      <c r="O613" s="57"/>
      <c r="P613" s="57"/>
      <c r="Q613" s="57"/>
      <c r="R613" s="57"/>
      <c r="S613" s="115"/>
      <c r="T613" s="115"/>
      <c r="U613" s="115"/>
      <c r="V613" s="115"/>
      <c r="W613" s="115"/>
      <c r="X613" s="115"/>
      <c r="Y613" s="115"/>
      <c r="Z613" s="57"/>
      <c r="AA613" s="57"/>
      <c r="AB613" s="82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</row>
    <row r="614" spans="1:51" s="71" customFormat="1" ht="15.75">
      <c r="A614" s="49">
        <v>575</v>
      </c>
      <c r="B614" s="57"/>
      <c r="C614" s="115"/>
      <c r="D614" s="115"/>
      <c r="E614" s="115"/>
      <c r="F614" s="115"/>
      <c r="G614" s="57"/>
      <c r="H614" s="116"/>
      <c r="I614" s="116"/>
      <c r="J614" s="57"/>
      <c r="K614" s="57"/>
      <c r="L614" s="57"/>
      <c r="M614" s="57"/>
      <c r="N614" s="57"/>
      <c r="O614" s="57"/>
      <c r="P614" s="57"/>
      <c r="Q614" s="57"/>
      <c r="R614" s="57"/>
      <c r="S614" s="115"/>
      <c r="T614" s="115"/>
      <c r="U614" s="115"/>
      <c r="V614" s="115"/>
      <c r="W614" s="115"/>
      <c r="X614" s="115"/>
      <c r="Y614" s="115"/>
      <c r="Z614" s="57"/>
      <c r="AA614" s="57"/>
      <c r="AB614" s="82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</row>
    <row r="615" spans="1:51" s="71" customFormat="1" ht="15.75">
      <c r="A615" s="57">
        <v>576</v>
      </c>
      <c r="B615" s="57"/>
      <c r="C615" s="115"/>
      <c r="D615" s="115"/>
      <c r="E615" s="115"/>
      <c r="F615" s="115"/>
      <c r="G615" s="57"/>
      <c r="H615" s="116"/>
      <c r="I615" s="116"/>
      <c r="J615" s="57"/>
      <c r="K615" s="57"/>
      <c r="L615" s="57"/>
      <c r="M615" s="57"/>
      <c r="N615" s="57"/>
      <c r="O615" s="57"/>
      <c r="P615" s="57"/>
      <c r="Q615" s="57"/>
      <c r="R615" s="57"/>
      <c r="S615" s="115"/>
      <c r="T615" s="115"/>
      <c r="U615" s="115"/>
      <c r="V615" s="115"/>
      <c r="W615" s="115"/>
      <c r="X615" s="115"/>
      <c r="Y615" s="115"/>
      <c r="Z615" s="57"/>
      <c r="AA615" s="57"/>
      <c r="AB615" s="82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</row>
    <row r="616" spans="1:51" s="71" customFormat="1" ht="15.75">
      <c r="A616" s="49">
        <v>577</v>
      </c>
      <c r="B616" s="57"/>
      <c r="C616" s="115"/>
      <c r="D616" s="115"/>
      <c r="E616" s="115"/>
      <c r="F616" s="115"/>
      <c r="G616" s="57"/>
      <c r="H616" s="116"/>
      <c r="I616" s="116"/>
      <c r="J616" s="57"/>
      <c r="K616" s="57"/>
      <c r="L616" s="57"/>
      <c r="M616" s="57"/>
      <c r="N616" s="57"/>
      <c r="O616" s="57"/>
      <c r="P616" s="57"/>
      <c r="Q616" s="57"/>
      <c r="R616" s="57"/>
      <c r="S616" s="115"/>
      <c r="T616" s="115"/>
      <c r="U616" s="115"/>
      <c r="V616" s="115"/>
      <c r="W616" s="115"/>
      <c r="X616" s="115"/>
      <c r="Y616" s="115"/>
      <c r="Z616" s="57"/>
      <c r="AA616" s="57"/>
      <c r="AB616" s="82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</row>
    <row r="617" spans="1:51" s="71" customFormat="1" ht="15.75" customHeight="1">
      <c r="A617" s="57">
        <v>578</v>
      </c>
      <c r="B617" s="57"/>
      <c r="C617" s="115"/>
      <c r="D617" s="115"/>
      <c r="E617" s="115"/>
      <c r="F617" s="115"/>
      <c r="G617" s="57"/>
      <c r="H617" s="116"/>
      <c r="I617" s="116"/>
      <c r="J617" s="57"/>
      <c r="K617" s="57"/>
      <c r="L617" s="57"/>
      <c r="M617" s="57"/>
      <c r="N617" s="57"/>
      <c r="O617" s="57"/>
      <c r="P617" s="57"/>
      <c r="Q617" s="57"/>
      <c r="R617" s="57"/>
      <c r="S617" s="115"/>
      <c r="T617" s="115"/>
      <c r="U617" s="115"/>
      <c r="V617" s="115"/>
      <c r="W617" s="115"/>
      <c r="X617" s="115"/>
      <c r="Y617" s="115"/>
      <c r="Z617" s="57"/>
      <c r="AA617" s="57"/>
      <c r="AB617" s="82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</row>
    <row r="618" spans="1:51" s="71" customFormat="1" ht="15.75">
      <c r="A618" s="49">
        <v>579</v>
      </c>
      <c r="B618" s="57"/>
      <c r="C618" s="115"/>
      <c r="D618" s="115"/>
      <c r="E618" s="115"/>
      <c r="F618" s="115"/>
      <c r="G618" s="57"/>
      <c r="H618" s="116"/>
      <c r="I618" s="116"/>
      <c r="J618" s="57"/>
      <c r="K618" s="57"/>
      <c r="L618" s="57"/>
      <c r="M618" s="57"/>
      <c r="N618" s="57"/>
      <c r="O618" s="57"/>
      <c r="P618" s="57"/>
      <c r="Q618" s="57"/>
      <c r="R618" s="57"/>
      <c r="S618" s="115"/>
      <c r="T618" s="115"/>
      <c r="U618" s="115"/>
      <c r="V618" s="115"/>
      <c r="W618" s="115"/>
      <c r="X618" s="115"/>
      <c r="Y618" s="115"/>
      <c r="Z618" s="57"/>
      <c r="AA618" s="57"/>
      <c r="AB618" s="82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</row>
    <row r="619" spans="1:51" s="71" customFormat="1" ht="15.75">
      <c r="A619" s="57">
        <v>580</v>
      </c>
      <c r="B619" s="57"/>
      <c r="C619" s="115"/>
      <c r="D619" s="115"/>
      <c r="E619" s="115"/>
      <c r="F619" s="115"/>
      <c r="G619" s="57"/>
      <c r="H619" s="116"/>
      <c r="I619" s="116"/>
      <c r="J619" s="57"/>
      <c r="K619" s="57"/>
      <c r="L619" s="57"/>
      <c r="M619" s="57"/>
      <c r="N619" s="57"/>
      <c r="O619" s="57"/>
      <c r="P619" s="57"/>
      <c r="Q619" s="57"/>
      <c r="R619" s="57"/>
      <c r="S619" s="115"/>
      <c r="T619" s="115"/>
      <c r="U619" s="115"/>
      <c r="V619" s="115"/>
      <c r="W619" s="115"/>
      <c r="X619" s="115"/>
      <c r="Y619" s="115"/>
      <c r="Z619" s="57"/>
      <c r="AA619" s="57"/>
      <c r="AB619" s="82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</row>
    <row r="620" spans="1:51" s="71" customFormat="1" ht="15.75">
      <c r="A620" s="49">
        <v>581</v>
      </c>
      <c r="B620" s="57"/>
      <c r="C620" s="115"/>
      <c r="D620" s="115"/>
      <c r="E620" s="115"/>
      <c r="F620" s="115"/>
      <c r="G620" s="57"/>
      <c r="H620" s="116"/>
      <c r="I620" s="116"/>
      <c r="J620" s="57"/>
      <c r="K620" s="57"/>
      <c r="L620" s="57"/>
      <c r="M620" s="57"/>
      <c r="N620" s="57"/>
      <c r="O620" s="57"/>
      <c r="P620" s="57"/>
      <c r="Q620" s="57"/>
      <c r="R620" s="57"/>
      <c r="S620" s="115"/>
      <c r="T620" s="115"/>
      <c r="U620" s="115"/>
      <c r="V620" s="115"/>
      <c r="W620" s="115"/>
      <c r="X620" s="115"/>
      <c r="Y620" s="115"/>
      <c r="Z620" s="57"/>
      <c r="AA620" s="57"/>
      <c r="AB620" s="82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</row>
    <row r="621" spans="1:51" s="71" customFormat="1" ht="15.75" customHeight="1">
      <c r="A621" s="57">
        <v>582</v>
      </c>
      <c r="B621" s="57"/>
      <c r="C621" s="115"/>
      <c r="D621" s="115"/>
      <c r="E621" s="115"/>
      <c r="F621" s="115"/>
      <c r="G621" s="57"/>
      <c r="H621" s="116"/>
      <c r="I621" s="116"/>
      <c r="J621" s="57"/>
      <c r="K621" s="57"/>
      <c r="L621" s="57"/>
      <c r="M621" s="57"/>
      <c r="N621" s="57"/>
      <c r="O621" s="57"/>
      <c r="P621" s="57"/>
      <c r="Q621" s="57"/>
      <c r="R621" s="57"/>
      <c r="S621" s="115"/>
      <c r="T621" s="115"/>
      <c r="U621" s="115"/>
      <c r="V621" s="115"/>
      <c r="W621" s="115"/>
      <c r="X621" s="115"/>
      <c r="Y621" s="115"/>
      <c r="Z621" s="57"/>
      <c r="AA621" s="57"/>
      <c r="AB621" s="82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</row>
    <row r="622" spans="1:51" s="71" customFormat="1" ht="15.75">
      <c r="A622" s="49">
        <v>583</v>
      </c>
      <c r="B622" s="57"/>
      <c r="C622" s="115"/>
      <c r="D622" s="115"/>
      <c r="E622" s="115"/>
      <c r="F622" s="115"/>
      <c r="G622" s="57"/>
      <c r="H622" s="116"/>
      <c r="I622" s="116"/>
      <c r="J622" s="57"/>
      <c r="K622" s="57"/>
      <c r="L622" s="57"/>
      <c r="M622" s="57"/>
      <c r="N622" s="57"/>
      <c r="O622" s="57"/>
      <c r="P622" s="57"/>
      <c r="Q622" s="57"/>
      <c r="R622" s="57"/>
      <c r="S622" s="115"/>
      <c r="T622" s="115"/>
      <c r="U622" s="115"/>
      <c r="V622" s="115"/>
      <c r="W622" s="115"/>
      <c r="X622" s="115"/>
      <c r="Y622" s="115"/>
      <c r="Z622" s="57"/>
      <c r="AA622" s="57"/>
      <c r="AB622" s="82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</row>
    <row r="623" spans="1:51" s="71" customFormat="1" ht="15.75">
      <c r="A623" s="57">
        <v>584</v>
      </c>
      <c r="B623" s="57"/>
      <c r="C623" s="115"/>
      <c r="D623" s="115"/>
      <c r="E623" s="115"/>
      <c r="F623" s="115"/>
      <c r="G623" s="57"/>
      <c r="H623" s="116"/>
      <c r="I623" s="116"/>
      <c r="J623" s="57"/>
      <c r="K623" s="57"/>
      <c r="L623" s="57"/>
      <c r="M623" s="57"/>
      <c r="N623" s="57"/>
      <c r="O623" s="57"/>
      <c r="P623" s="57"/>
      <c r="Q623" s="57"/>
      <c r="R623" s="57"/>
      <c r="S623" s="115"/>
      <c r="T623" s="115"/>
      <c r="U623" s="115"/>
      <c r="V623" s="115"/>
      <c r="W623" s="115"/>
      <c r="X623" s="115"/>
      <c r="Y623" s="115"/>
      <c r="Z623" s="57"/>
      <c r="AA623" s="57"/>
      <c r="AB623" s="82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</row>
    <row r="624" spans="1:51" s="71" customFormat="1" ht="15.75">
      <c r="A624" s="49">
        <v>585</v>
      </c>
      <c r="B624" s="57"/>
      <c r="C624" s="115"/>
      <c r="D624" s="115"/>
      <c r="E624" s="115"/>
      <c r="F624" s="115"/>
      <c r="G624" s="57"/>
      <c r="H624" s="116"/>
      <c r="I624" s="116"/>
      <c r="J624" s="57"/>
      <c r="K624" s="57"/>
      <c r="L624" s="57"/>
      <c r="M624" s="57"/>
      <c r="N624" s="57"/>
      <c r="O624" s="57"/>
      <c r="P624" s="57"/>
      <c r="Q624" s="57"/>
      <c r="R624" s="57"/>
      <c r="S624" s="115"/>
      <c r="T624" s="115"/>
      <c r="U624" s="115"/>
      <c r="V624" s="115"/>
      <c r="W624" s="115"/>
      <c r="X624" s="115"/>
      <c r="Y624" s="115"/>
      <c r="Z624" s="57"/>
      <c r="AA624" s="57"/>
      <c r="AB624" s="82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</row>
    <row r="625" spans="1:51" s="71" customFormat="1" ht="15.75" customHeight="1">
      <c r="A625" s="57">
        <v>586</v>
      </c>
      <c r="B625" s="57"/>
      <c r="C625" s="115"/>
      <c r="D625" s="115"/>
      <c r="E625" s="115"/>
      <c r="F625" s="115"/>
      <c r="G625" s="57"/>
      <c r="H625" s="116"/>
      <c r="I625" s="116"/>
      <c r="J625" s="57"/>
      <c r="K625" s="57"/>
      <c r="L625" s="57"/>
      <c r="M625" s="57"/>
      <c r="N625" s="57"/>
      <c r="O625" s="57"/>
      <c r="P625" s="57"/>
      <c r="Q625" s="57"/>
      <c r="R625" s="57"/>
      <c r="S625" s="115"/>
      <c r="T625" s="115"/>
      <c r="U625" s="115"/>
      <c r="V625" s="115"/>
      <c r="W625" s="115"/>
      <c r="X625" s="115"/>
      <c r="Y625" s="115"/>
      <c r="Z625" s="57"/>
      <c r="AA625" s="57"/>
      <c r="AB625" s="82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</row>
    <row r="626" spans="1:51" s="71" customFormat="1" ht="15.75">
      <c r="A626" s="49">
        <v>587</v>
      </c>
      <c r="B626" s="57"/>
      <c r="C626" s="115"/>
      <c r="D626" s="115"/>
      <c r="E626" s="115"/>
      <c r="F626" s="115"/>
      <c r="G626" s="57"/>
      <c r="H626" s="116"/>
      <c r="I626" s="116"/>
      <c r="J626" s="57"/>
      <c r="K626" s="57"/>
      <c r="L626" s="57"/>
      <c r="M626" s="57"/>
      <c r="N626" s="57"/>
      <c r="O626" s="57"/>
      <c r="P626" s="57"/>
      <c r="Q626" s="57"/>
      <c r="R626" s="57"/>
      <c r="S626" s="115"/>
      <c r="T626" s="115"/>
      <c r="U626" s="115"/>
      <c r="V626" s="115"/>
      <c r="W626" s="115"/>
      <c r="X626" s="115"/>
      <c r="Y626" s="115"/>
      <c r="Z626" s="57"/>
      <c r="AA626" s="57"/>
      <c r="AB626" s="82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</row>
    <row r="627" spans="1:51" s="71" customFormat="1" ht="15.75">
      <c r="A627" s="57">
        <v>588</v>
      </c>
      <c r="B627" s="57"/>
      <c r="C627" s="115"/>
      <c r="D627" s="115"/>
      <c r="E627" s="115"/>
      <c r="F627" s="115"/>
      <c r="G627" s="57"/>
      <c r="H627" s="116"/>
      <c r="I627" s="116"/>
      <c r="J627" s="57"/>
      <c r="K627" s="57"/>
      <c r="L627" s="57"/>
      <c r="M627" s="57"/>
      <c r="N627" s="57"/>
      <c r="O627" s="57"/>
      <c r="P627" s="57"/>
      <c r="Q627" s="57"/>
      <c r="R627" s="57"/>
      <c r="S627" s="115"/>
      <c r="T627" s="115"/>
      <c r="U627" s="115"/>
      <c r="V627" s="115"/>
      <c r="W627" s="115"/>
      <c r="X627" s="115"/>
      <c r="Y627" s="115"/>
      <c r="Z627" s="57"/>
      <c r="AA627" s="57"/>
      <c r="AB627" s="82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</row>
    <row r="628" spans="1:51" s="71" customFormat="1" ht="15.75">
      <c r="A628" s="49">
        <v>589</v>
      </c>
      <c r="B628" s="57"/>
      <c r="C628" s="115"/>
      <c r="D628" s="115"/>
      <c r="E628" s="115"/>
      <c r="F628" s="115"/>
      <c r="G628" s="57"/>
      <c r="H628" s="116"/>
      <c r="I628" s="116"/>
      <c r="J628" s="57"/>
      <c r="K628" s="57"/>
      <c r="L628" s="57"/>
      <c r="M628" s="57"/>
      <c r="N628" s="57"/>
      <c r="O628" s="57"/>
      <c r="P628" s="57"/>
      <c r="Q628" s="57"/>
      <c r="R628" s="57"/>
      <c r="S628" s="115"/>
      <c r="T628" s="115"/>
      <c r="U628" s="115"/>
      <c r="V628" s="115"/>
      <c r="W628" s="115"/>
      <c r="X628" s="115"/>
      <c r="Y628" s="115"/>
      <c r="Z628" s="57"/>
      <c r="AA628" s="57"/>
      <c r="AB628" s="82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</row>
    <row r="629" spans="1:51" s="71" customFormat="1" ht="15.75" customHeight="1">
      <c r="A629" s="57">
        <v>590</v>
      </c>
      <c r="B629" s="57"/>
      <c r="C629" s="115"/>
      <c r="D629" s="115"/>
      <c r="E629" s="115"/>
      <c r="F629" s="115"/>
      <c r="G629" s="57"/>
      <c r="H629" s="116"/>
      <c r="I629" s="116"/>
      <c r="J629" s="57"/>
      <c r="K629" s="57"/>
      <c r="L629" s="57"/>
      <c r="M629" s="57"/>
      <c r="N629" s="57"/>
      <c r="O629" s="57"/>
      <c r="P629" s="57"/>
      <c r="Q629" s="57"/>
      <c r="R629" s="57"/>
      <c r="S629" s="115"/>
      <c r="T629" s="115"/>
      <c r="U629" s="115"/>
      <c r="V629" s="115"/>
      <c r="W629" s="115"/>
      <c r="X629" s="115"/>
      <c r="Y629" s="115"/>
      <c r="Z629" s="57"/>
      <c r="AA629" s="57"/>
      <c r="AB629" s="82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</row>
    <row r="630" spans="1:51" s="71" customFormat="1" ht="15.75">
      <c r="A630" s="49">
        <v>591</v>
      </c>
      <c r="B630" s="57"/>
      <c r="C630" s="115"/>
      <c r="D630" s="115"/>
      <c r="E630" s="115"/>
      <c r="F630" s="115"/>
      <c r="G630" s="57"/>
      <c r="H630" s="116"/>
      <c r="I630" s="116"/>
      <c r="J630" s="57"/>
      <c r="K630" s="57"/>
      <c r="L630" s="57"/>
      <c r="M630" s="57"/>
      <c r="N630" s="57"/>
      <c r="O630" s="57"/>
      <c r="P630" s="57"/>
      <c r="Q630" s="57"/>
      <c r="R630" s="57"/>
      <c r="S630" s="115"/>
      <c r="T630" s="115"/>
      <c r="U630" s="115"/>
      <c r="V630" s="115"/>
      <c r="W630" s="115"/>
      <c r="X630" s="115"/>
      <c r="Y630" s="115"/>
      <c r="Z630" s="57"/>
      <c r="AA630" s="57"/>
      <c r="AB630" s="82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</row>
    <row r="631" spans="1:51" s="71" customFormat="1" ht="15.75">
      <c r="A631" s="57">
        <v>592</v>
      </c>
      <c r="B631" s="57"/>
      <c r="C631" s="115"/>
      <c r="D631" s="115"/>
      <c r="E631" s="115"/>
      <c r="F631" s="115"/>
      <c r="G631" s="57"/>
      <c r="H631" s="116"/>
      <c r="I631" s="116"/>
      <c r="J631" s="57"/>
      <c r="K631" s="57"/>
      <c r="L631" s="57"/>
      <c r="M631" s="57"/>
      <c r="N631" s="57"/>
      <c r="O631" s="57"/>
      <c r="P631" s="57"/>
      <c r="Q631" s="57"/>
      <c r="R631" s="57"/>
      <c r="S631" s="115"/>
      <c r="T631" s="115"/>
      <c r="U631" s="115"/>
      <c r="V631" s="115"/>
      <c r="W631" s="115"/>
      <c r="X631" s="115"/>
      <c r="Y631" s="115"/>
      <c r="Z631" s="57"/>
      <c r="AA631" s="57"/>
      <c r="AB631" s="82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</row>
    <row r="632" spans="1:51" s="71" customFormat="1" ht="15" customHeight="1">
      <c r="A632" s="49">
        <v>593</v>
      </c>
      <c r="B632" s="57"/>
      <c r="C632" s="117"/>
      <c r="D632" s="117"/>
      <c r="E632" s="117"/>
      <c r="F632" s="117"/>
      <c r="G632" s="57"/>
      <c r="H632" s="114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115"/>
      <c r="T632" s="115"/>
      <c r="U632" s="115"/>
      <c r="V632" s="115"/>
      <c r="W632" s="115"/>
      <c r="X632" s="115"/>
      <c r="Y632" s="115"/>
      <c r="Z632" s="57"/>
      <c r="AA632" s="57"/>
      <c r="AB632" s="82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</row>
    <row r="633" spans="1:51" s="71" customFormat="1" ht="15" customHeight="1">
      <c r="A633" s="57">
        <v>594</v>
      </c>
      <c r="B633" s="57"/>
      <c r="C633" s="117"/>
      <c r="D633" s="117"/>
      <c r="E633" s="117"/>
      <c r="F633" s="117"/>
      <c r="G633" s="57"/>
      <c r="H633" s="114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115"/>
      <c r="T633" s="115"/>
      <c r="U633" s="115"/>
      <c r="V633" s="115"/>
      <c r="W633" s="115"/>
      <c r="X633" s="115"/>
      <c r="Y633" s="115"/>
      <c r="Z633" s="57"/>
      <c r="AA633" s="57"/>
      <c r="AB633" s="82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</row>
    <row r="634" spans="1:51" s="71" customFormat="1" ht="15" customHeight="1">
      <c r="A634" s="49">
        <v>595</v>
      </c>
      <c r="B634" s="57"/>
      <c r="C634" s="117"/>
      <c r="D634" s="117"/>
      <c r="E634" s="117"/>
      <c r="F634" s="117"/>
      <c r="G634" s="57"/>
      <c r="H634" s="114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115"/>
      <c r="T634" s="115"/>
      <c r="U634" s="115"/>
      <c r="V634" s="115"/>
      <c r="W634" s="115"/>
      <c r="X634" s="115"/>
      <c r="Y634" s="115"/>
      <c r="Z634" s="57"/>
      <c r="AA634" s="57"/>
      <c r="AB634" s="82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</row>
    <row r="635" spans="1:51" s="71" customFormat="1" ht="15" customHeight="1">
      <c r="A635" s="57">
        <v>596</v>
      </c>
      <c r="B635" s="57"/>
      <c r="C635" s="117"/>
      <c r="D635" s="117"/>
      <c r="E635" s="117"/>
      <c r="F635" s="117"/>
      <c r="G635" s="57"/>
      <c r="H635" s="114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115"/>
      <c r="T635" s="115"/>
      <c r="U635" s="115"/>
      <c r="V635" s="115"/>
      <c r="W635" s="115"/>
      <c r="X635" s="115"/>
      <c r="Y635" s="115"/>
      <c r="Z635" s="57"/>
      <c r="AA635" s="57"/>
      <c r="AB635" s="82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</row>
    <row r="636" spans="1:51" s="71" customFormat="1" ht="15" customHeight="1">
      <c r="A636" s="49">
        <v>597</v>
      </c>
      <c r="B636" s="57"/>
      <c r="C636" s="57"/>
      <c r="D636" s="57"/>
      <c r="E636" s="57"/>
      <c r="F636" s="57"/>
      <c r="G636" s="57"/>
      <c r="H636" s="114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115"/>
      <c r="T636" s="115"/>
      <c r="U636" s="115"/>
      <c r="V636" s="115"/>
      <c r="W636" s="115"/>
      <c r="X636" s="115"/>
      <c r="Y636" s="115"/>
      <c r="Z636" s="57"/>
      <c r="AA636" s="57"/>
      <c r="AB636" s="82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</row>
    <row r="637" spans="1:51" s="71" customFormat="1" ht="15" customHeight="1">
      <c r="A637" s="57">
        <v>598</v>
      </c>
      <c r="B637" s="57"/>
      <c r="C637" s="57"/>
      <c r="D637" s="57"/>
      <c r="E637" s="57"/>
      <c r="F637" s="57"/>
      <c r="G637" s="57"/>
      <c r="H637" s="114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115"/>
      <c r="T637" s="115"/>
      <c r="U637" s="115"/>
      <c r="V637" s="115"/>
      <c r="W637" s="115"/>
      <c r="X637" s="115"/>
      <c r="Y637" s="115"/>
      <c r="Z637" s="57"/>
      <c r="AA637" s="57"/>
      <c r="AB637" s="82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</row>
    <row r="638" spans="1:51" s="71" customFormat="1" ht="15" customHeight="1">
      <c r="A638" s="49">
        <v>599</v>
      </c>
      <c r="B638" s="57"/>
      <c r="C638" s="57"/>
      <c r="D638" s="57"/>
      <c r="E638" s="57"/>
      <c r="F638" s="57"/>
      <c r="G638" s="57"/>
      <c r="H638" s="114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115"/>
      <c r="T638" s="115"/>
      <c r="U638" s="115"/>
      <c r="V638" s="115"/>
      <c r="W638" s="115"/>
      <c r="X638" s="115"/>
      <c r="Y638" s="115"/>
      <c r="Z638" s="57"/>
      <c r="AA638" s="57"/>
      <c r="AB638" s="82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</row>
    <row r="639" spans="1:51" s="71" customFormat="1" ht="15" customHeight="1">
      <c r="A639" s="57">
        <v>600</v>
      </c>
      <c r="B639" s="57"/>
      <c r="C639" s="117"/>
      <c r="D639" s="117"/>
      <c r="E639" s="117"/>
      <c r="F639" s="117"/>
      <c r="G639" s="57"/>
      <c r="H639" s="114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115"/>
      <c r="T639" s="115"/>
      <c r="U639" s="115"/>
      <c r="V639" s="115"/>
      <c r="W639" s="115"/>
      <c r="X639" s="115"/>
      <c r="Y639" s="115"/>
      <c r="Z639" s="57"/>
      <c r="AA639" s="57"/>
      <c r="AB639" s="82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</row>
    <row r="640" spans="1:51" s="71" customFormat="1" ht="15" customHeight="1">
      <c r="A640" s="49">
        <v>601</v>
      </c>
      <c r="B640" s="57"/>
      <c r="C640" s="117"/>
      <c r="D640" s="117"/>
      <c r="E640" s="117"/>
      <c r="F640" s="117"/>
      <c r="G640" s="57"/>
      <c r="H640" s="114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115"/>
      <c r="T640" s="115"/>
      <c r="U640" s="115"/>
      <c r="V640" s="115"/>
      <c r="W640" s="115"/>
      <c r="X640" s="115"/>
      <c r="Y640" s="115"/>
      <c r="Z640" s="57"/>
      <c r="AA640" s="57"/>
      <c r="AB640" s="82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</row>
    <row r="641" spans="1:51" s="71" customFormat="1" ht="15" customHeight="1">
      <c r="A641" s="57">
        <v>602</v>
      </c>
      <c r="B641" s="57"/>
      <c r="C641" s="117"/>
      <c r="D641" s="117"/>
      <c r="E641" s="117"/>
      <c r="F641" s="117"/>
      <c r="G641" s="57"/>
      <c r="H641" s="114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115"/>
      <c r="T641" s="115"/>
      <c r="U641" s="115"/>
      <c r="V641" s="115"/>
      <c r="W641" s="115"/>
      <c r="X641" s="115"/>
      <c r="Y641" s="115"/>
      <c r="Z641" s="57"/>
      <c r="AA641" s="57"/>
      <c r="AB641" s="82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</row>
    <row r="642" spans="1:51" s="71" customFormat="1" ht="15" customHeight="1">
      <c r="A642" s="49">
        <v>603</v>
      </c>
      <c r="B642" s="57"/>
      <c r="C642" s="117"/>
      <c r="D642" s="117"/>
      <c r="E642" s="117"/>
      <c r="F642" s="117"/>
      <c r="G642" s="57"/>
      <c r="H642" s="114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115"/>
      <c r="T642" s="115"/>
      <c r="U642" s="115"/>
      <c r="V642" s="115"/>
      <c r="W642" s="115"/>
      <c r="X642" s="115"/>
      <c r="Y642" s="115"/>
      <c r="Z642" s="57"/>
      <c r="AA642" s="57"/>
      <c r="AB642" s="82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</row>
    <row r="643" spans="1:51" s="71" customFormat="1" ht="15" customHeight="1">
      <c r="A643" s="57">
        <v>604</v>
      </c>
      <c r="B643" s="57"/>
      <c r="C643" s="117"/>
      <c r="D643" s="117"/>
      <c r="E643" s="117"/>
      <c r="F643" s="117"/>
      <c r="G643" s="57"/>
      <c r="H643" s="114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115"/>
      <c r="T643" s="115"/>
      <c r="U643" s="115"/>
      <c r="V643" s="115"/>
      <c r="W643" s="115"/>
      <c r="X643" s="115"/>
      <c r="Y643" s="115"/>
      <c r="Z643" s="57"/>
      <c r="AA643" s="57"/>
      <c r="AB643" s="82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</row>
    <row r="644" spans="1:51" s="71" customFormat="1" ht="15" customHeight="1">
      <c r="A644" s="49">
        <v>605</v>
      </c>
      <c r="B644" s="57"/>
      <c r="C644" s="117"/>
      <c r="D644" s="117"/>
      <c r="E644" s="117"/>
      <c r="F644" s="117"/>
      <c r="G644" s="57"/>
      <c r="H644" s="114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115"/>
      <c r="T644" s="115"/>
      <c r="U644" s="115"/>
      <c r="V644" s="115"/>
      <c r="W644" s="115"/>
      <c r="X644" s="115"/>
      <c r="Y644" s="115"/>
      <c r="Z644" s="57"/>
      <c r="AA644" s="57"/>
      <c r="AB644" s="82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</row>
    <row r="645" spans="1:51" s="71" customFormat="1" ht="15" customHeight="1">
      <c r="A645" s="57">
        <v>606</v>
      </c>
      <c r="B645" s="57"/>
      <c r="C645" s="117"/>
      <c r="D645" s="117"/>
      <c r="E645" s="117"/>
      <c r="F645" s="117"/>
      <c r="G645" s="57"/>
      <c r="H645" s="114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115"/>
      <c r="T645" s="115"/>
      <c r="U645" s="115"/>
      <c r="V645" s="115"/>
      <c r="W645" s="115"/>
      <c r="X645" s="115"/>
      <c r="Y645" s="115"/>
      <c r="Z645" s="57"/>
      <c r="AA645" s="57"/>
      <c r="AB645" s="82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</row>
    <row r="646" spans="1:51" s="71" customFormat="1" ht="15" customHeight="1">
      <c r="A646" s="49">
        <v>607</v>
      </c>
      <c r="B646" s="57"/>
      <c r="C646" s="117"/>
      <c r="D646" s="117"/>
      <c r="E646" s="117"/>
      <c r="F646" s="117"/>
      <c r="G646" s="57"/>
      <c r="H646" s="114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115"/>
      <c r="T646" s="115"/>
      <c r="U646" s="115"/>
      <c r="V646" s="115"/>
      <c r="W646" s="115"/>
      <c r="X646" s="115"/>
      <c r="Y646" s="115"/>
      <c r="Z646" s="57"/>
      <c r="AA646" s="57"/>
      <c r="AB646" s="82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</row>
    <row r="647" spans="1:51" s="71" customFormat="1" ht="15" customHeight="1">
      <c r="A647" s="57">
        <v>608</v>
      </c>
      <c r="B647" s="57"/>
      <c r="C647" s="117"/>
      <c r="D647" s="117"/>
      <c r="E647" s="117"/>
      <c r="F647" s="117"/>
      <c r="G647" s="57"/>
      <c r="H647" s="114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115"/>
      <c r="T647" s="115"/>
      <c r="U647" s="115"/>
      <c r="V647" s="115"/>
      <c r="W647" s="115"/>
      <c r="X647" s="115"/>
      <c r="Y647" s="115"/>
      <c r="Z647" s="57"/>
      <c r="AA647" s="57"/>
      <c r="AB647" s="82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</row>
    <row r="648" spans="1:51" s="71" customFormat="1" ht="15" customHeight="1">
      <c r="A648" s="49">
        <v>609</v>
      </c>
      <c r="B648" s="57"/>
      <c r="C648" s="117"/>
      <c r="D648" s="117"/>
      <c r="E648" s="117"/>
      <c r="F648" s="117"/>
      <c r="G648" s="57"/>
      <c r="H648" s="114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115"/>
      <c r="T648" s="115"/>
      <c r="U648" s="115"/>
      <c r="V648" s="115"/>
      <c r="W648" s="115"/>
      <c r="X648" s="115"/>
      <c r="Y648" s="115"/>
      <c r="Z648" s="57"/>
      <c r="AA648" s="57"/>
      <c r="AB648" s="82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</row>
    <row r="649" spans="1:51" s="71" customFormat="1" ht="15" customHeight="1">
      <c r="A649" s="57">
        <v>610</v>
      </c>
      <c r="B649" s="57"/>
      <c r="C649" s="117"/>
      <c r="D649" s="117"/>
      <c r="E649" s="117"/>
      <c r="F649" s="117"/>
      <c r="G649" s="57"/>
      <c r="H649" s="114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115"/>
      <c r="T649" s="115"/>
      <c r="U649" s="115"/>
      <c r="V649" s="115"/>
      <c r="W649" s="115"/>
      <c r="X649" s="115"/>
      <c r="Y649" s="115"/>
      <c r="Z649" s="57"/>
      <c r="AA649" s="57"/>
      <c r="AB649" s="82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</row>
    <row r="650" spans="1:51" s="71" customFormat="1" ht="15" customHeight="1">
      <c r="A650" s="49">
        <v>611</v>
      </c>
      <c r="B650" s="57"/>
      <c r="C650" s="117"/>
      <c r="D650" s="117"/>
      <c r="E650" s="117"/>
      <c r="F650" s="117"/>
      <c r="G650" s="57"/>
      <c r="H650" s="114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115"/>
      <c r="T650" s="115"/>
      <c r="U650" s="115"/>
      <c r="V650" s="115"/>
      <c r="W650" s="115"/>
      <c r="X650" s="115"/>
      <c r="Y650" s="115"/>
      <c r="Z650" s="57"/>
      <c r="AA650" s="57"/>
      <c r="AB650" s="82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</row>
    <row r="651" spans="1:51" s="71" customFormat="1" ht="15" customHeight="1">
      <c r="A651" s="57">
        <v>612</v>
      </c>
      <c r="B651" s="57"/>
      <c r="C651" s="117"/>
      <c r="D651" s="117"/>
      <c r="E651" s="117"/>
      <c r="F651" s="117"/>
      <c r="G651" s="57"/>
      <c r="H651" s="114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115"/>
      <c r="T651" s="115"/>
      <c r="U651" s="115"/>
      <c r="V651" s="115"/>
      <c r="W651" s="115"/>
      <c r="X651" s="115"/>
      <c r="Y651" s="115"/>
      <c r="Z651" s="57"/>
      <c r="AA651" s="57"/>
      <c r="AB651" s="82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</row>
    <row r="652" spans="1:51" s="71" customFormat="1" ht="15" customHeight="1">
      <c r="A652" s="49">
        <v>613</v>
      </c>
      <c r="B652" s="57"/>
      <c r="C652" s="117"/>
      <c r="D652" s="117"/>
      <c r="E652" s="117"/>
      <c r="F652" s="117"/>
      <c r="G652" s="57"/>
      <c r="H652" s="114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115"/>
      <c r="T652" s="115"/>
      <c r="U652" s="115"/>
      <c r="V652" s="115"/>
      <c r="W652" s="115"/>
      <c r="X652" s="115"/>
      <c r="Y652" s="115"/>
      <c r="Z652" s="57"/>
      <c r="AA652" s="57"/>
      <c r="AB652" s="82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</row>
    <row r="653" spans="1:51" s="71" customFormat="1" ht="15" customHeight="1">
      <c r="A653" s="57">
        <v>614</v>
      </c>
      <c r="B653" s="57"/>
      <c r="C653" s="117"/>
      <c r="D653" s="117"/>
      <c r="E653" s="117"/>
      <c r="F653" s="117"/>
      <c r="G653" s="57"/>
      <c r="H653" s="114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115"/>
      <c r="T653" s="115"/>
      <c r="U653" s="115"/>
      <c r="V653" s="115"/>
      <c r="W653" s="115"/>
      <c r="X653" s="115"/>
      <c r="Y653" s="115"/>
      <c r="Z653" s="57"/>
      <c r="AA653" s="57"/>
      <c r="AB653" s="82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</row>
    <row r="654" spans="1:51" s="71" customFormat="1" ht="15" customHeight="1">
      <c r="A654" s="49">
        <v>615</v>
      </c>
      <c r="B654" s="57"/>
      <c r="C654" s="117"/>
      <c r="D654" s="117"/>
      <c r="E654" s="117"/>
      <c r="F654" s="117"/>
      <c r="G654" s="57"/>
      <c r="H654" s="114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115"/>
      <c r="T654" s="115"/>
      <c r="U654" s="115"/>
      <c r="V654" s="115"/>
      <c r="W654" s="115"/>
      <c r="X654" s="115"/>
      <c r="Y654" s="115"/>
      <c r="Z654" s="57"/>
      <c r="AA654" s="57"/>
      <c r="AB654" s="82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</row>
    <row r="655" spans="1:51" s="71" customFormat="1" ht="15" customHeight="1">
      <c r="A655" s="57">
        <v>616</v>
      </c>
      <c r="B655" s="57"/>
      <c r="C655" s="117"/>
      <c r="D655" s="117"/>
      <c r="E655" s="117"/>
      <c r="F655" s="117"/>
      <c r="G655" s="57"/>
      <c r="H655" s="114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115"/>
      <c r="T655" s="115"/>
      <c r="U655" s="115"/>
      <c r="V655" s="115"/>
      <c r="W655" s="115"/>
      <c r="X655" s="115"/>
      <c r="Y655" s="115"/>
      <c r="Z655" s="57"/>
      <c r="AA655" s="57"/>
      <c r="AB655" s="82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</row>
    <row r="656" spans="1:51" s="71" customFormat="1" ht="15" customHeight="1">
      <c r="A656" s="49">
        <v>617</v>
      </c>
      <c r="B656" s="57"/>
      <c r="C656" s="117"/>
      <c r="D656" s="117"/>
      <c r="E656" s="117"/>
      <c r="F656" s="117"/>
      <c r="G656" s="57"/>
      <c r="H656" s="114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115"/>
      <c r="T656" s="115"/>
      <c r="U656" s="115"/>
      <c r="V656" s="115"/>
      <c r="W656" s="115"/>
      <c r="X656" s="115"/>
      <c r="Y656" s="115"/>
      <c r="Z656" s="57"/>
      <c r="AA656" s="57"/>
      <c r="AB656" s="82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</row>
    <row r="657" spans="1:51" s="71" customFormat="1" ht="15" customHeight="1">
      <c r="A657" s="57">
        <v>618</v>
      </c>
      <c r="B657" s="57"/>
      <c r="C657" s="117"/>
      <c r="D657" s="117"/>
      <c r="E657" s="117"/>
      <c r="F657" s="117"/>
      <c r="G657" s="57"/>
      <c r="H657" s="114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115"/>
      <c r="T657" s="115"/>
      <c r="U657" s="115"/>
      <c r="V657" s="115"/>
      <c r="W657" s="115"/>
      <c r="X657" s="115"/>
      <c r="Y657" s="115"/>
      <c r="Z657" s="57"/>
      <c r="AA657" s="57"/>
      <c r="AB657" s="82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</row>
    <row r="658" spans="1:51" s="71" customFormat="1" ht="15" customHeight="1">
      <c r="A658" s="49">
        <v>619</v>
      </c>
      <c r="B658" s="57"/>
      <c r="C658" s="117"/>
      <c r="D658" s="117"/>
      <c r="E658" s="117"/>
      <c r="F658" s="117"/>
      <c r="G658" s="57"/>
      <c r="H658" s="114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115"/>
      <c r="T658" s="115"/>
      <c r="U658" s="115"/>
      <c r="V658" s="115"/>
      <c r="W658" s="115"/>
      <c r="X658" s="115"/>
      <c r="Y658" s="115"/>
      <c r="Z658" s="57"/>
      <c r="AA658" s="57"/>
      <c r="AB658" s="82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</row>
    <row r="659" spans="1:51" s="71" customFormat="1" ht="15" customHeight="1">
      <c r="A659" s="57">
        <v>620</v>
      </c>
      <c r="B659" s="57"/>
      <c r="C659" s="117"/>
      <c r="D659" s="117"/>
      <c r="E659" s="117"/>
      <c r="F659" s="117"/>
      <c r="G659" s="57"/>
      <c r="H659" s="114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115"/>
      <c r="T659" s="115"/>
      <c r="U659" s="115"/>
      <c r="V659" s="115"/>
      <c r="W659" s="115"/>
      <c r="X659" s="115"/>
      <c r="Y659" s="115"/>
      <c r="Z659" s="57"/>
      <c r="AA659" s="57"/>
      <c r="AB659" s="82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</row>
    <row r="660" spans="1:51" s="71" customFormat="1" ht="15" customHeight="1">
      <c r="A660" s="49">
        <v>621</v>
      </c>
      <c r="B660" s="57"/>
      <c r="C660" s="117"/>
      <c r="D660" s="117"/>
      <c r="E660" s="117"/>
      <c r="F660" s="117"/>
      <c r="G660" s="57"/>
      <c r="H660" s="114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115"/>
      <c r="T660" s="115"/>
      <c r="U660" s="115"/>
      <c r="V660" s="115"/>
      <c r="W660" s="115"/>
      <c r="X660" s="115"/>
      <c r="Y660" s="115"/>
      <c r="Z660" s="57"/>
      <c r="AA660" s="57"/>
      <c r="AB660" s="82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</row>
    <row r="661" spans="1:51" s="71" customFormat="1" ht="15" customHeight="1">
      <c r="A661" s="57">
        <v>622</v>
      </c>
      <c r="B661" s="57"/>
      <c r="C661" s="117"/>
      <c r="D661" s="117"/>
      <c r="E661" s="117"/>
      <c r="F661" s="117"/>
      <c r="G661" s="57"/>
      <c r="H661" s="114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115"/>
      <c r="T661" s="115"/>
      <c r="U661" s="115"/>
      <c r="V661" s="115"/>
      <c r="W661" s="115"/>
      <c r="X661" s="115"/>
      <c r="Y661" s="115"/>
      <c r="Z661" s="57"/>
      <c r="AA661" s="57"/>
      <c r="AB661" s="82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</row>
    <row r="662" spans="1:51" s="71" customFormat="1" ht="15" customHeight="1">
      <c r="A662" s="49">
        <v>623</v>
      </c>
      <c r="B662" s="57"/>
      <c r="C662" s="117"/>
      <c r="D662" s="117"/>
      <c r="E662" s="117"/>
      <c r="F662" s="117"/>
      <c r="G662" s="57"/>
      <c r="H662" s="114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115"/>
      <c r="T662" s="115"/>
      <c r="U662" s="115"/>
      <c r="V662" s="115"/>
      <c r="W662" s="115"/>
      <c r="X662" s="115"/>
      <c r="Y662" s="115"/>
      <c r="Z662" s="57"/>
      <c r="AA662" s="57"/>
      <c r="AB662" s="82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</row>
    <row r="663" spans="1:51" s="71" customFormat="1" ht="15" customHeight="1">
      <c r="A663" s="57">
        <v>624</v>
      </c>
      <c r="B663" s="57"/>
      <c r="C663" s="117"/>
      <c r="D663" s="117"/>
      <c r="E663" s="117"/>
      <c r="F663" s="117"/>
      <c r="G663" s="57"/>
      <c r="H663" s="114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115"/>
      <c r="T663" s="115"/>
      <c r="U663" s="115"/>
      <c r="V663" s="115"/>
      <c r="W663" s="115"/>
      <c r="X663" s="115"/>
      <c r="Y663" s="115"/>
      <c r="Z663" s="57"/>
      <c r="AA663" s="57"/>
      <c r="AB663" s="82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</row>
    <row r="664" spans="1:51" s="71" customFormat="1" ht="15" customHeight="1">
      <c r="A664" s="49">
        <v>625</v>
      </c>
      <c r="B664" s="57"/>
      <c r="C664" s="117"/>
      <c r="D664" s="117"/>
      <c r="E664" s="117"/>
      <c r="F664" s="117"/>
      <c r="G664" s="57"/>
      <c r="H664" s="114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115"/>
      <c r="T664" s="115"/>
      <c r="U664" s="115"/>
      <c r="V664" s="115"/>
      <c r="W664" s="115"/>
      <c r="X664" s="115"/>
      <c r="Y664" s="115"/>
      <c r="Z664" s="57"/>
      <c r="AA664" s="57"/>
      <c r="AB664" s="82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</row>
    <row r="665" spans="1:51" s="71" customFormat="1" ht="15" customHeight="1">
      <c r="A665" s="57">
        <v>626</v>
      </c>
      <c r="B665" s="57"/>
      <c r="C665" s="117"/>
      <c r="D665" s="117"/>
      <c r="E665" s="117"/>
      <c r="F665" s="117"/>
      <c r="G665" s="57"/>
      <c r="H665" s="114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115"/>
      <c r="T665" s="115"/>
      <c r="U665" s="115"/>
      <c r="V665" s="115"/>
      <c r="W665" s="115"/>
      <c r="X665" s="115"/>
      <c r="Y665" s="115"/>
      <c r="Z665" s="57"/>
      <c r="AA665" s="57"/>
      <c r="AB665" s="82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</row>
    <row r="666" spans="1:51" s="71" customFormat="1" ht="15" customHeight="1">
      <c r="A666" s="49">
        <v>627</v>
      </c>
      <c r="B666" s="57"/>
      <c r="C666" s="117"/>
      <c r="D666" s="117"/>
      <c r="E666" s="117"/>
      <c r="F666" s="117"/>
      <c r="G666" s="57"/>
      <c r="H666" s="114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115"/>
      <c r="T666" s="115"/>
      <c r="U666" s="115"/>
      <c r="V666" s="115"/>
      <c r="W666" s="115"/>
      <c r="X666" s="115"/>
      <c r="Y666" s="115"/>
      <c r="Z666" s="57"/>
      <c r="AA666" s="57"/>
      <c r="AB666" s="82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</row>
    <row r="667" spans="1:51" s="71" customFormat="1" ht="15" customHeight="1">
      <c r="A667" s="57">
        <v>628</v>
      </c>
      <c r="B667" s="57"/>
      <c r="C667" s="117"/>
      <c r="D667" s="117"/>
      <c r="E667" s="117"/>
      <c r="F667" s="117"/>
      <c r="G667" s="57"/>
      <c r="H667" s="114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115"/>
      <c r="T667" s="115"/>
      <c r="U667" s="115"/>
      <c r="V667" s="115"/>
      <c r="W667" s="115"/>
      <c r="X667" s="115"/>
      <c r="Y667" s="115"/>
      <c r="Z667" s="57"/>
      <c r="AA667" s="57"/>
      <c r="AB667" s="82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</row>
    <row r="668" spans="1:51" s="71" customFormat="1" ht="15" customHeight="1">
      <c r="A668" s="49">
        <v>629</v>
      </c>
      <c r="B668" s="57"/>
      <c r="C668" s="117"/>
      <c r="D668" s="117"/>
      <c r="E668" s="117"/>
      <c r="F668" s="117"/>
      <c r="G668" s="57"/>
      <c r="H668" s="114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115"/>
      <c r="T668" s="115"/>
      <c r="U668" s="115"/>
      <c r="V668" s="115"/>
      <c r="W668" s="115"/>
      <c r="X668" s="115"/>
      <c r="Y668" s="115"/>
      <c r="Z668" s="57"/>
      <c r="AA668" s="57"/>
      <c r="AB668" s="82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</row>
    <row r="669" spans="1:51" s="71" customFormat="1" ht="15" customHeight="1">
      <c r="A669" s="57">
        <v>630</v>
      </c>
      <c r="B669" s="57"/>
      <c r="C669" s="117"/>
      <c r="D669" s="117"/>
      <c r="E669" s="117"/>
      <c r="F669" s="117"/>
      <c r="G669" s="57"/>
      <c r="H669" s="114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115"/>
      <c r="T669" s="115"/>
      <c r="U669" s="115"/>
      <c r="V669" s="115"/>
      <c r="W669" s="115"/>
      <c r="X669" s="115"/>
      <c r="Y669" s="115"/>
      <c r="Z669" s="57"/>
      <c r="AA669" s="57"/>
      <c r="AB669" s="82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</row>
    <row r="670" spans="1:51" s="71" customFormat="1" ht="15" customHeight="1">
      <c r="A670" s="49">
        <v>631</v>
      </c>
      <c r="B670" s="57"/>
      <c r="C670" s="117"/>
      <c r="D670" s="117"/>
      <c r="E670" s="117"/>
      <c r="F670" s="117"/>
      <c r="G670" s="57"/>
      <c r="H670" s="114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115"/>
      <c r="T670" s="115"/>
      <c r="U670" s="115"/>
      <c r="V670" s="115"/>
      <c r="W670" s="115"/>
      <c r="X670" s="115"/>
      <c r="Y670" s="115"/>
      <c r="Z670" s="57"/>
      <c r="AA670" s="57"/>
      <c r="AB670" s="82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</row>
    <row r="671" spans="1:51" s="71" customFormat="1" ht="15" customHeight="1">
      <c r="A671" s="57">
        <v>632</v>
      </c>
      <c r="B671" s="57"/>
      <c r="C671" s="117"/>
      <c r="D671" s="117"/>
      <c r="E671" s="117"/>
      <c r="F671" s="117"/>
      <c r="G671" s="57"/>
      <c r="H671" s="114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115"/>
      <c r="T671" s="115"/>
      <c r="U671" s="115"/>
      <c r="V671" s="115"/>
      <c r="W671" s="115"/>
      <c r="X671" s="115"/>
      <c r="Y671" s="115"/>
      <c r="Z671" s="57"/>
      <c r="AA671" s="57"/>
      <c r="AB671" s="82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</row>
    <row r="672" spans="1:51" s="71" customFormat="1" ht="15" customHeight="1">
      <c r="A672" s="49">
        <v>633</v>
      </c>
      <c r="B672" s="57"/>
      <c r="C672" s="117"/>
      <c r="D672" s="117"/>
      <c r="E672" s="117"/>
      <c r="F672" s="117"/>
      <c r="G672" s="57"/>
      <c r="H672" s="114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115"/>
      <c r="T672" s="115"/>
      <c r="U672" s="115"/>
      <c r="V672" s="115"/>
      <c r="W672" s="115"/>
      <c r="X672" s="115"/>
      <c r="Y672" s="115"/>
      <c r="Z672" s="57"/>
      <c r="AA672" s="57"/>
      <c r="AB672" s="82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</row>
    <row r="673" spans="1:51" s="71" customFormat="1" ht="15" customHeight="1">
      <c r="A673" s="57">
        <v>634</v>
      </c>
      <c r="B673" s="57"/>
      <c r="C673" s="117"/>
      <c r="D673" s="117"/>
      <c r="E673" s="117"/>
      <c r="F673" s="117"/>
      <c r="G673" s="57"/>
      <c r="H673" s="114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115"/>
      <c r="T673" s="115"/>
      <c r="U673" s="115"/>
      <c r="V673" s="115"/>
      <c r="W673" s="115"/>
      <c r="X673" s="115"/>
      <c r="Y673" s="115"/>
      <c r="Z673" s="57"/>
      <c r="AA673" s="57"/>
      <c r="AB673" s="82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</row>
    <row r="674" spans="1:51" s="71" customFormat="1" ht="15" customHeight="1">
      <c r="A674" s="49">
        <v>635</v>
      </c>
      <c r="B674" s="57"/>
      <c r="C674" s="57"/>
      <c r="D674" s="57"/>
      <c r="E674" s="57"/>
      <c r="F674" s="57"/>
      <c r="G674" s="57"/>
      <c r="H674" s="114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115"/>
      <c r="T674" s="115"/>
      <c r="U674" s="115"/>
      <c r="V674" s="115"/>
      <c r="W674" s="115"/>
      <c r="X674" s="115"/>
      <c r="Y674" s="115"/>
      <c r="Z674" s="57"/>
      <c r="AA674" s="57"/>
      <c r="AB674" s="82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</row>
    <row r="675" spans="1:51" s="71" customFormat="1" ht="15" customHeight="1">
      <c r="A675" s="57">
        <v>636</v>
      </c>
      <c r="B675" s="57"/>
      <c r="C675" s="117"/>
      <c r="D675" s="117"/>
      <c r="E675" s="117"/>
      <c r="F675" s="117"/>
      <c r="G675" s="57"/>
      <c r="H675" s="114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115"/>
      <c r="T675" s="115"/>
      <c r="U675" s="115"/>
      <c r="V675" s="115"/>
      <c r="W675" s="115"/>
      <c r="X675" s="115"/>
      <c r="Y675" s="115"/>
      <c r="Z675" s="57"/>
      <c r="AA675" s="57"/>
      <c r="AB675" s="82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</row>
    <row r="676" spans="1:51" s="71" customFormat="1" ht="15" customHeight="1">
      <c r="A676" s="49">
        <v>637</v>
      </c>
      <c r="B676" s="57"/>
      <c r="C676" s="57"/>
      <c r="D676" s="57"/>
      <c r="E676" s="57"/>
      <c r="F676" s="57"/>
      <c r="G676" s="57"/>
      <c r="H676" s="114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115"/>
      <c r="T676" s="115"/>
      <c r="U676" s="115"/>
      <c r="V676" s="115"/>
      <c r="W676" s="115"/>
      <c r="X676" s="115"/>
      <c r="Y676" s="115"/>
      <c r="Z676" s="57"/>
      <c r="AA676" s="57"/>
      <c r="AB676" s="82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</row>
    <row r="677" spans="1:51" s="71" customFormat="1" ht="15" customHeight="1">
      <c r="A677" s="57">
        <v>638</v>
      </c>
      <c r="B677" s="57"/>
      <c r="C677" s="117"/>
      <c r="D677" s="117"/>
      <c r="E677" s="117"/>
      <c r="F677" s="117"/>
      <c r="G677" s="57"/>
      <c r="H677" s="114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115"/>
      <c r="T677" s="115"/>
      <c r="U677" s="115"/>
      <c r="V677" s="115"/>
      <c r="W677" s="115"/>
      <c r="X677" s="115"/>
      <c r="Y677" s="115"/>
      <c r="Z677" s="57"/>
      <c r="AA677" s="57"/>
      <c r="AB677" s="82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</row>
    <row r="678" spans="1:51" s="71" customFormat="1" ht="15" customHeight="1">
      <c r="A678" s="49">
        <v>639</v>
      </c>
      <c r="B678" s="57"/>
      <c r="C678" s="117"/>
      <c r="D678" s="117"/>
      <c r="E678" s="117"/>
      <c r="F678" s="117"/>
      <c r="G678" s="57"/>
      <c r="H678" s="114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115"/>
      <c r="T678" s="115"/>
      <c r="U678" s="115"/>
      <c r="V678" s="115"/>
      <c r="W678" s="115"/>
      <c r="X678" s="115"/>
      <c r="Y678" s="115"/>
      <c r="Z678" s="57"/>
      <c r="AA678" s="57"/>
      <c r="AB678" s="82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</row>
    <row r="679" spans="1:51" s="71" customFormat="1" ht="15" customHeight="1">
      <c r="A679" s="57">
        <v>640</v>
      </c>
      <c r="B679" s="57"/>
      <c r="C679" s="117"/>
      <c r="D679" s="117"/>
      <c r="E679" s="117"/>
      <c r="F679" s="117"/>
      <c r="G679" s="57"/>
      <c r="H679" s="114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115"/>
      <c r="T679" s="115"/>
      <c r="U679" s="115"/>
      <c r="V679" s="115"/>
      <c r="W679" s="115"/>
      <c r="X679" s="115"/>
      <c r="Y679" s="115"/>
      <c r="Z679" s="57"/>
      <c r="AA679" s="57"/>
      <c r="AB679" s="82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</row>
    <row r="680" spans="1:51" s="71" customFormat="1" ht="15" customHeight="1">
      <c r="A680" s="49">
        <v>641</v>
      </c>
      <c r="B680" s="57"/>
      <c r="C680" s="117"/>
      <c r="D680" s="117"/>
      <c r="E680" s="117"/>
      <c r="F680" s="117"/>
      <c r="G680" s="57"/>
      <c r="H680" s="114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115"/>
      <c r="T680" s="115"/>
      <c r="U680" s="115"/>
      <c r="V680" s="115"/>
      <c r="W680" s="115"/>
      <c r="X680" s="115"/>
      <c r="Y680" s="115"/>
      <c r="Z680" s="57"/>
      <c r="AA680" s="57"/>
      <c r="AB680" s="82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</row>
    <row r="681" spans="1:51" s="71" customFormat="1" ht="15" customHeight="1">
      <c r="A681" s="57">
        <v>642</v>
      </c>
      <c r="B681" s="57"/>
      <c r="C681" s="117"/>
      <c r="D681" s="117"/>
      <c r="E681" s="117"/>
      <c r="F681" s="117"/>
      <c r="G681" s="57"/>
      <c r="H681" s="114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115"/>
      <c r="T681" s="115"/>
      <c r="U681" s="115"/>
      <c r="V681" s="115"/>
      <c r="W681" s="115"/>
      <c r="X681" s="115"/>
      <c r="Y681" s="115"/>
      <c r="Z681" s="57"/>
      <c r="AA681" s="57"/>
      <c r="AB681" s="82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</row>
    <row r="682" spans="1:51" s="71" customFormat="1" ht="15" customHeight="1">
      <c r="A682" s="49">
        <v>643</v>
      </c>
      <c r="B682" s="57"/>
      <c r="C682" s="117"/>
      <c r="D682" s="117"/>
      <c r="E682" s="117"/>
      <c r="F682" s="117"/>
      <c r="G682" s="57"/>
      <c r="H682" s="114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115"/>
      <c r="T682" s="115"/>
      <c r="U682" s="115"/>
      <c r="V682" s="115"/>
      <c r="W682" s="115"/>
      <c r="X682" s="115"/>
      <c r="Y682" s="115"/>
      <c r="Z682" s="57"/>
      <c r="AA682" s="57"/>
      <c r="AB682" s="82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</row>
    <row r="683" spans="1:51" s="71" customFormat="1" ht="15" customHeight="1">
      <c r="A683" s="57">
        <v>644</v>
      </c>
      <c r="B683" s="57"/>
      <c r="C683" s="117"/>
      <c r="D683" s="117"/>
      <c r="E683" s="117"/>
      <c r="F683" s="117"/>
      <c r="G683" s="57"/>
      <c r="H683" s="114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115"/>
      <c r="T683" s="115"/>
      <c r="U683" s="115"/>
      <c r="V683" s="115"/>
      <c r="W683" s="115"/>
      <c r="X683" s="115"/>
      <c r="Y683" s="115"/>
      <c r="Z683" s="57"/>
      <c r="AA683" s="57"/>
      <c r="AB683" s="82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</row>
    <row r="684" spans="1:51" s="71" customFormat="1" ht="15" customHeight="1">
      <c r="A684" s="49">
        <v>645</v>
      </c>
      <c r="B684" s="57"/>
      <c r="C684" s="117"/>
      <c r="D684" s="117"/>
      <c r="E684" s="117"/>
      <c r="F684" s="117"/>
      <c r="G684" s="57"/>
      <c r="H684" s="114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115"/>
      <c r="T684" s="115"/>
      <c r="U684" s="115"/>
      <c r="V684" s="115"/>
      <c r="W684" s="115"/>
      <c r="X684" s="115"/>
      <c r="Y684" s="115"/>
      <c r="Z684" s="57"/>
      <c r="AA684" s="57"/>
      <c r="AB684" s="82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</row>
    <row r="685" spans="1:51" s="71" customFormat="1" ht="15" customHeight="1">
      <c r="A685" s="57">
        <v>646</v>
      </c>
      <c r="B685" s="57"/>
      <c r="C685" s="117"/>
      <c r="D685" s="117"/>
      <c r="E685" s="117"/>
      <c r="F685" s="117"/>
      <c r="G685" s="57"/>
      <c r="H685" s="114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115"/>
      <c r="T685" s="115"/>
      <c r="U685" s="115"/>
      <c r="V685" s="115"/>
      <c r="W685" s="115"/>
      <c r="X685" s="115"/>
      <c r="Y685" s="115"/>
      <c r="Z685" s="57"/>
      <c r="AA685" s="57"/>
      <c r="AB685" s="82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</row>
    <row r="686" spans="1:51" s="71" customFormat="1" ht="15" customHeight="1">
      <c r="A686" s="49">
        <v>647</v>
      </c>
      <c r="B686" s="57"/>
      <c r="C686" s="117"/>
      <c r="D686" s="117"/>
      <c r="E686" s="117"/>
      <c r="F686" s="117"/>
      <c r="G686" s="57"/>
      <c r="H686" s="114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115"/>
      <c r="T686" s="115"/>
      <c r="U686" s="115"/>
      <c r="V686" s="115"/>
      <c r="W686" s="115"/>
      <c r="X686" s="115"/>
      <c r="Y686" s="115"/>
      <c r="Z686" s="57"/>
      <c r="AA686" s="57"/>
      <c r="AB686" s="82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</row>
    <row r="687" spans="1:51" s="71" customFormat="1" ht="15" customHeight="1">
      <c r="A687" s="57">
        <v>648</v>
      </c>
      <c r="B687" s="57"/>
      <c r="C687" s="117"/>
      <c r="D687" s="117"/>
      <c r="E687" s="117"/>
      <c r="F687" s="117"/>
      <c r="G687" s="57"/>
      <c r="H687" s="114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115"/>
      <c r="T687" s="115"/>
      <c r="U687" s="115"/>
      <c r="V687" s="115"/>
      <c r="W687" s="115"/>
      <c r="X687" s="115"/>
      <c r="Y687" s="115"/>
      <c r="Z687" s="57"/>
      <c r="AA687" s="57"/>
      <c r="AB687" s="82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</row>
    <row r="688" spans="1:51" s="71" customFormat="1" ht="15" customHeight="1">
      <c r="A688" s="49">
        <v>649</v>
      </c>
      <c r="B688" s="57"/>
      <c r="C688" s="117"/>
      <c r="D688" s="117"/>
      <c r="E688" s="117"/>
      <c r="F688" s="117"/>
      <c r="G688" s="57"/>
      <c r="H688" s="114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115"/>
      <c r="T688" s="115"/>
      <c r="U688" s="115"/>
      <c r="V688" s="115"/>
      <c r="W688" s="115"/>
      <c r="X688" s="115"/>
      <c r="Y688" s="115"/>
      <c r="Z688" s="57"/>
      <c r="AA688" s="57"/>
      <c r="AB688" s="82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</row>
    <row r="689" spans="1:51" s="71" customFormat="1" ht="15" customHeight="1">
      <c r="A689" s="57">
        <v>650</v>
      </c>
      <c r="B689" s="57"/>
      <c r="C689" s="117"/>
      <c r="D689" s="117"/>
      <c r="E689" s="117"/>
      <c r="F689" s="117"/>
      <c r="G689" s="57"/>
      <c r="H689" s="114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115"/>
      <c r="T689" s="115"/>
      <c r="U689" s="115"/>
      <c r="V689" s="115"/>
      <c r="W689" s="115"/>
      <c r="X689" s="115"/>
      <c r="Y689" s="115"/>
      <c r="Z689" s="57"/>
      <c r="AA689" s="57"/>
      <c r="AB689" s="82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</row>
    <row r="690" spans="1:51" s="71" customFormat="1" ht="15" customHeight="1">
      <c r="A690" s="49">
        <v>651</v>
      </c>
      <c r="B690" s="57"/>
      <c r="C690" s="117"/>
      <c r="D690" s="117"/>
      <c r="E690" s="117"/>
      <c r="F690" s="117"/>
      <c r="G690" s="57"/>
      <c r="H690" s="114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115"/>
      <c r="T690" s="115"/>
      <c r="U690" s="115"/>
      <c r="V690" s="115"/>
      <c r="W690" s="115"/>
      <c r="X690" s="115"/>
      <c r="Y690" s="115"/>
      <c r="Z690" s="57"/>
      <c r="AA690" s="57"/>
      <c r="AB690" s="82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</row>
    <row r="691" spans="1:51" s="71" customFormat="1" ht="15" customHeight="1">
      <c r="A691" s="57">
        <v>652</v>
      </c>
      <c r="B691" s="57"/>
      <c r="C691" s="117"/>
      <c r="D691" s="117"/>
      <c r="E691" s="117"/>
      <c r="F691" s="117"/>
      <c r="G691" s="57"/>
      <c r="H691" s="114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115"/>
      <c r="T691" s="115"/>
      <c r="U691" s="115"/>
      <c r="V691" s="115"/>
      <c r="W691" s="115"/>
      <c r="X691" s="115"/>
      <c r="Y691" s="115"/>
      <c r="Z691" s="57"/>
      <c r="AA691" s="57"/>
      <c r="AB691" s="82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</row>
    <row r="692" spans="1:51" s="71" customFormat="1" ht="15" customHeight="1">
      <c r="A692" s="49">
        <v>653</v>
      </c>
      <c r="B692" s="57"/>
      <c r="C692" s="117"/>
      <c r="D692" s="117"/>
      <c r="E692" s="117"/>
      <c r="F692" s="117"/>
      <c r="G692" s="57"/>
      <c r="H692" s="114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115"/>
      <c r="T692" s="115"/>
      <c r="U692" s="115"/>
      <c r="V692" s="115"/>
      <c r="W692" s="115"/>
      <c r="X692" s="115"/>
      <c r="Y692" s="115"/>
      <c r="Z692" s="57"/>
      <c r="AA692" s="57"/>
      <c r="AB692" s="82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</row>
    <row r="693" spans="1:51" s="71" customFormat="1" ht="15" customHeight="1">
      <c r="A693" s="57">
        <v>654</v>
      </c>
      <c r="B693" s="57"/>
      <c r="C693" s="117"/>
      <c r="D693" s="117"/>
      <c r="E693" s="117"/>
      <c r="F693" s="117"/>
      <c r="G693" s="57"/>
      <c r="H693" s="114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115"/>
      <c r="T693" s="115"/>
      <c r="U693" s="115"/>
      <c r="V693" s="115"/>
      <c r="W693" s="115"/>
      <c r="X693" s="115"/>
      <c r="Y693" s="115"/>
      <c r="Z693" s="57"/>
      <c r="AA693" s="57"/>
      <c r="AB693" s="82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</row>
    <row r="694" spans="1:51" s="71" customFormat="1" ht="15" customHeight="1">
      <c r="A694" s="49">
        <v>655</v>
      </c>
      <c r="B694" s="57"/>
      <c r="C694" s="117"/>
      <c r="D694" s="117"/>
      <c r="E694" s="117"/>
      <c r="F694" s="117"/>
      <c r="G694" s="57"/>
      <c r="H694" s="114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115"/>
      <c r="T694" s="115"/>
      <c r="U694" s="115"/>
      <c r="V694" s="115"/>
      <c r="W694" s="115"/>
      <c r="X694" s="115"/>
      <c r="Y694" s="115"/>
      <c r="Z694" s="57"/>
      <c r="AA694" s="57"/>
      <c r="AB694" s="82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</row>
    <row r="695" spans="1:51" s="71" customFormat="1" ht="15" customHeight="1">
      <c r="A695" s="57">
        <v>656</v>
      </c>
      <c r="B695" s="57"/>
      <c r="C695" s="117"/>
      <c r="D695" s="117"/>
      <c r="E695" s="117"/>
      <c r="F695" s="117"/>
      <c r="G695" s="57"/>
      <c r="H695" s="114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115"/>
      <c r="T695" s="115"/>
      <c r="U695" s="115"/>
      <c r="V695" s="115"/>
      <c r="W695" s="115"/>
      <c r="X695" s="115"/>
      <c r="Y695" s="115"/>
      <c r="Z695" s="57"/>
      <c r="AA695" s="57"/>
      <c r="AB695" s="82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118"/>
      <c r="AT695" s="118"/>
      <c r="AU695" s="118"/>
      <c r="AV695" s="118"/>
      <c r="AW695" s="118"/>
      <c r="AX695" s="118"/>
      <c r="AY695" s="118"/>
    </row>
    <row r="696" spans="1:51" s="71" customFormat="1" ht="15" customHeight="1">
      <c r="A696" s="49">
        <v>657</v>
      </c>
      <c r="B696" s="57"/>
      <c r="C696" s="117"/>
      <c r="D696" s="117"/>
      <c r="E696" s="117"/>
      <c r="F696" s="117"/>
      <c r="G696" s="57"/>
      <c r="H696" s="114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115"/>
      <c r="T696" s="115"/>
      <c r="U696" s="115"/>
      <c r="V696" s="115"/>
      <c r="W696" s="115"/>
      <c r="X696" s="115"/>
      <c r="Y696" s="115"/>
      <c r="Z696" s="57"/>
      <c r="AA696" s="57"/>
      <c r="AB696" s="82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119"/>
      <c r="AR696" s="119"/>
      <c r="AS696" s="119"/>
      <c r="AT696" s="119"/>
      <c r="AU696" s="57"/>
      <c r="AV696" s="57"/>
      <c r="AW696" s="57"/>
      <c r="AX696" s="57"/>
      <c r="AY696" s="57"/>
    </row>
    <row r="697" spans="1:51" s="71" customFormat="1" ht="15" customHeight="1">
      <c r="A697" s="57">
        <v>658</v>
      </c>
      <c r="B697" s="57"/>
      <c r="C697" s="117"/>
      <c r="D697" s="117"/>
      <c r="E697" s="117"/>
      <c r="F697" s="117"/>
      <c r="G697" s="57"/>
      <c r="H697" s="114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115"/>
      <c r="T697" s="115"/>
      <c r="U697" s="115"/>
      <c r="V697" s="115"/>
      <c r="W697" s="115"/>
      <c r="X697" s="115"/>
      <c r="Y697" s="115"/>
      <c r="Z697" s="57"/>
      <c r="AA697" s="57"/>
      <c r="AB697" s="82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119"/>
      <c r="AR697" s="119"/>
      <c r="AS697" s="119"/>
      <c r="AT697" s="119"/>
      <c r="AU697" s="57"/>
      <c r="AV697" s="57"/>
      <c r="AW697" s="57"/>
      <c r="AX697" s="57"/>
      <c r="AY697" s="57"/>
    </row>
    <row r="698" spans="1:51" s="71" customFormat="1" ht="15" customHeight="1">
      <c r="A698" s="49">
        <v>659</v>
      </c>
      <c r="B698" s="57"/>
      <c r="C698" s="117"/>
      <c r="D698" s="117"/>
      <c r="E698" s="117"/>
      <c r="F698" s="117"/>
      <c r="G698" s="57"/>
      <c r="H698" s="114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115"/>
      <c r="T698" s="115"/>
      <c r="U698" s="115"/>
      <c r="V698" s="115"/>
      <c r="W698" s="115"/>
      <c r="X698" s="115"/>
      <c r="Y698" s="115"/>
      <c r="Z698" s="57"/>
      <c r="AA698" s="57"/>
      <c r="AB698" s="82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119"/>
      <c r="AR698" s="119"/>
      <c r="AS698" s="119"/>
      <c r="AT698" s="119"/>
      <c r="AU698" s="57"/>
      <c r="AV698" s="57"/>
      <c r="AW698" s="57"/>
      <c r="AX698" s="57"/>
      <c r="AY698" s="57"/>
    </row>
    <row r="699" spans="1:51" s="71" customFormat="1" ht="15" customHeight="1">
      <c r="A699" s="57">
        <v>660</v>
      </c>
      <c r="B699" s="57"/>
      <c r="C699" s="117"/>
      <c r="D699" s="117"/>
      <c r="E699" s="117"/>
      <c r="F699" s="117"/>
      <c r="G699" s="57"/>
      <c r="H699" s="114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115"/>
      <c r="T699" s="115"/>
      <c r="U699" s="115"/>
      <c r="V699" s="115"/>
      <c r="W699" s="115"/>
      <c r="X699" s="115"/>
      <c r="Y699" s="115"/>
      <c r="Z699" s="57"/>
      <c r="AA699" s="57"/>
      <c r="AB699" s="82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119"/>
      <c r="AR699" s="119"/>
      <c r="AS699" s="119"/>
      <c r="AT699" s="119"/>
      <c r="AU699" s="57"/>
      <c r="AV699" s="57"/>
      <c r="AW699" s="57"/>
      <c r="AX699" s="57"/>
      <c r="AY699" s="57"/>
    </row>
    <row r="700" spans="1:51" s="71" customFormat="1" ht="15" customHeight="1">
      <c r="A700" s="49">
        <v>661</v>
      </c>
      <c r="B700" s="57"/>
      <c r="C700" s="117"/>
      <c r="D700" s="117"/>
      <c r="E700" s="117"/>
      <c r="F700" s="117"/>
      <c r="G700" s="57"/>
      <c r="H700" s="114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115"/>
      <c r="T700" s="115"/>
      <c r="U700" s="115"/>
      <c r="V700" s="115"/>
      <c r="W700" s="115"/>
      <c r="X700" s="115"/>
      <c r="Y700" s="115"/>
      <c r="Z700" s="57"/>
      <c r="AA700" s="57"/>
      <c r="AB700" s="82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119"/>
      <c r="AR700" s="119"/>
      <c r="AS700" s="119"/>
      <c r="AT700" s="119"/>
      <c r="AU700" s="57"/>
      <c r="AV700" s="57"/>
      <c r="AW700" s="57"/>
      <c r="AX700" s="57"/>
      <c r="AY700" s="57"/>
    </row>
    <row r="701" spans="1:51" s="71" customFormat="1" ht="15" customHeight="1">
      <c r="A701" s="57">
        <v>662</v>
      </c>
      <c r="B701" s="57"/>
      <c r="C701" s="117"/>
      <c r="D701" s="117"/>
      <c r="E701" s="117"/>
      <c r="F701" s="117"/>
      <c r="G701" s="57"/>
      <c r="H701" s="114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115"/>
      <c r="T701" s="115"/>
      <c r="U701" s="115"/>
      <c r="V701" s="115"/>
      <c r="W701" s="115"/>
      <c r="X701" s="115"/>
      <c r="Y701" s="115"/>
      <c r="Z701" s="57"/>
      <c r="AA701" s="57"/>
      <c r="AB701" s="82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119"/>
      <c r="AR701" s="119"/>
      <c r="AS701" s="119"/>
      <c r="AT701" s="119"/>
      <c r="AU701" s="57"/>
      <c r="AV701" s="57"/>
      <c r="AW701" s="57"/>
      <c r="AX701" s="57"/>
      <c r="AY701" s="57"/>
    </row>
    <row r="702" spans="1:51" s="71" customFormat="1" ht="15" customHeight="1">
      <c r="A702" s="49">
        <v>663</v>
      </c>
      <c r="B702" s="57"/>
      <c r="C702" s="117"/>
      <c r="D702" s="117"/>
      <c r="E702" s="117"/>
      <c r="F702" s="117"/>
      <c r="G702" s="57"/>
      <c r="H702" s="114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115"/>
      <c r="T702" s="115"/>
      <c r="U702" s="115"/>
      <c r="V702" s="115"/>
      <c r="W702" s="115"/>
      <c r="X702" s="115"/>
      <c r="Y702" s="115"/>
      <c r="Z702" s="57"/>
      <c r="AA702" s="57"/>
      <c r="AB702" s="82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119"/>
      <c r="AR702" s="119"/>
      <c r="AS702" s="119"/>
      <c r="AT702" s="119"/>
      <c r="AU702" s="57"/>
      <c r="AV702" s="57"/>
      <c r="AW702" s="57"/>
      <c r="AX702" s="57"/>
      <c r="AY702" s="57"/>
    </row>
    <row r="703" spans="1:51" s="71" customFormat="1" ht="15" customHeight="1">
      <c r="A703" s="57">
        <v>664</v>
      </c>
      <c r="B703" s="57"/>
      <c r="C703" s="117"/>
      <c r="D703" s="117"/>
      <c r="E703" s="117"/>
      <c r="F703" s="117"/>
      <c r="G703" s="57"/>
      <c r="H703" s="114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115"/>
      <c r="T703" s="115"/>
      <c r="U703" s="115"/>
      <c r="V703" s="115"/>
      <c r="W703" s="115"/>
      <c r="X703" s="115"/>
      <c r="Y703" s="115"/>
      <c r="Z703" s="57"/>
      <c r="AA703" s="57"/>
      <c r="AB703" s="82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119"/>
      <c r="AR703" s="119"/>
      <c r="AS703" s="119"/>
      <c r="AT703" s="119"/>
      <c r="AU703" s="57"/>
      <c r="AV703" s="57"/>
      <c r="AW703" s="57"/>
      <c r="AX703" s="57"/>
      <c r="AY703" s="57"/>
    </row>
    <row r="704" spans="1:51" s="71" customFormat="1" ht="15" customHeight="1">
      <c r="A704" s="49">
        <v>665</v>
      </c>
      <c r="B704" s="57"/>
      <c r="C704" s="117"/>
      <c r="D704" s="117"/>
      <c r="E704" s="117"/>
      <c r="F704" s="117"/>
      <c r="G704" s="57"/>
      <c r="H704" s="114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115"/>
      <c r="T704" s="115"/>
      <c r="U704" s="115"/>
      <c r="V704" s="115"/>
      <c r="W704" s="115"/>
      <c r="X704" s="115"/>
      <c r="Y704" s="115"/>
      <c r="Z704" s="57"/>
      <c r="AA704" s="57"/>
      <c r="AB704" s="82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119"/>
      <c r="AR704" s="119"/>
      <c r="AS704" s="119"/>
      <c r="AT704" s="119"/>
      <c r="AU704" s="57"/>
      <c r="AV704" s="57"/>
      <c r="AW704" s="57"/>
      <c r="AX704" s="57"/>
      <c r="AY704" s="57"/>
    </row>
    <row r="705" spans="1:51" s="71" customFormat="1" ht="15" customHeight="1">
      <c r="A705" s="57">
        <v>666</v>
      </c>
      <c r="B705" s="57"/>
      <c r="C705" s="117"/>
      <c r="D705" s="117"/>
      <c r="E705" s="117"/>
      <c r="F705" s="117"/>
      <c r="G705" s="57"/>
      <c r="H705" s="114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115"/>
      <c r="T705" s="115"/>
      <c r="U705" s="115"/>
      <c r="V705" s="115"/>
      <c r="W705" s="115"/>
      <c r="X705" s="115"/>
      <c r="Y705" s="115"/>
      <c r="Z705" s="57"/>
      <c r="AA705" s="57"/>
      <c r="AB705" s="82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119"/>
      <c r="AR705" s="119"/>
      <c r="AS705" s="119"/>
      <c r="AT705" s="119"/>
      <c r="AU705" s="57"/>
      <c r="AV705" s="57"/>
      <c r="AW705" s="57"/>
      <c r="AX705" s="57"/>
      <c r="AY705" s="57"/>
    </row>
    <row r="706" spans="1:51" s="71" customFormat="1" ht="15" customHeight="1">
      <c r="A706" s="49">
        <v>667</v>
      </c>
      <c r="B706" s="57"/>
      <c r="C706" s="117"/>
      <c r="D706" s="117"/>
      <c r="E706" s="117"/>
      <c r="F706" s="117"/>
      <c r="G706" s="57"/>
      <c r="H706" s="114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115"/>
      <c r="T706" s="115"/>
      <c r="U706" s="115"/>
      <c r="V706" s="115"/>
      <c r="W706" s="115"/>
      <c r="X706" s="115"/>
      <c r="Y706" s="115"/>
      <c r="Z706" s="57"/>
      <c r="AA706" s="57"/>
      <c r="AB706" s="82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119"/>
      <c r="AR706" s="119"/>
      <c r="AS706" s="119"/>
      <c r="AT706" s="119"/>
      <c r="AU706" s="57"/>
      <c r="AV706" s="57"/>
      <c r="AW706" s="57"/>
      <c r="AX706" s="57"/>
      <c r="AY706" s="57"/>
    </row>
    <row r="707" spans="1:51" s="71" customFormat="1" ht="15" customHeight="1">
      <c r="A707" s="57">
        <v>668</v>
      </c>
      <c r="B707" s="57"/>
      <c r="C707" s="117"/>
      <c r="D707" s="117"/>
      <c r="E707" s="117"/>
      <c r="F707" s="117"/>
      <c r="G707" s="57"/>
      <c r="H707" s="114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115"/>
      <c r="T707" s="115"/>
      <c r="U707" s="115"/>
      <c r="V707" s="115"/>
      <c r="W707" s="115"/>
      <c r="X707" s="115"/>
      <c r="Y707" s="115"/>
      <c r="Z707" s="57"/>
      <c r="AA707" s="57"/>
      <c r="AB707" s="82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119"/>
      <c r="AR707" s="119"/>
      <c r="AS707" s="119"/>
      <c r="AT707" s="119"/>
      <c r="AU707" s="57"/>
      <c r="AV707" s="57"/>
      <c r="AW707" s="57"/>
      <c r="AX707" s="57"/>
      <c r="AY707" s="57"/>
    </row>
    <row r="708" spans="1:51" s="71" customFormat="1" ht="15" customHeight="1">
      <c r="A708" s="49">
        <v>669</v>
      </c>
      <c r="B708" s="57"/>
      <c r="C708" s="117"/>
      <c r="D708" s="117"/>
      <c r="E708" s="117"/>
      <c r="F708" s="117"/>
      <c r="G708" s="57"/>
      <c r="H708" s="114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115"/>
      <c r="T708" s="115"/>
      <c r="U708" s="115"/>
      <c r="V708" s="115"/>
      <c r="W708" s="115"/>
      <c r="X708" s="115"/>
      <c r="Y708" s="115"/>
      <c r="Z708" s="57"/>
      <c r="AA708" s="57"/>
      <c r="AB708" s="82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119"/>
      <c r="AR708" s="119"/>
      <c r="AS708" s="119"/>
      <c r="AT708" s="119"/>
      <c r="AU708" s="57"/>
      <c r="AV708" s="57"/>
      <c r="AW708" s="57"/>
      <c r="AX708" s="57"/>
      <c r="AY708" s="57"/>
    </row>
    <row r="709" spans="1:51" s="71" customFormat="1" ht="15" customHeight="1">
      <c r="A709" s="57">
        <v>670</v>
      </c>
      <c r="B709" s="57"/>
      <c r="C709" s="117"/>
      <c r="D709" s="117"/>
      <c r="E709" s="117"/>
      <c r="F709" s="117"/>
      <c r="G709" s="57"/>
      <c r="H709" s="114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115"/>
      <c r="T709" s="115"/>
      <c r="U709" s="115"/>
      <c r="V709" s="115"/>
      <c r="W709" s="115"/>
      <c r="X709" s="115"/>
      <c r="Y709" s="115"/>
      <c r="Z709" s="57"/>
      <c r="AA709" s="57"/>
      <c r="AB709" s="82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119"/>
      <c r="AR709" s="119"/>
      <c r="AS709" s="119"/>
      <c r="AT709" s="119"/>
      <c r="AU709" s="57"/>
      <c r="AV709" s="57"/>
      <c r="AW709" s="57"/>
      <c r="AX709" s="57"/>
      <c r="AY709" s="57"/>
    </row>
    <row r="710" spans="1:51" s="71" customFormat="1" ht="15" customHeight="1">
      <c r="A710" s="49">
        <v>671</v>
      </c>
      <c r="B710" s="57"/>
      <c r="C710" s="117"/>
      <c r="D710" s="117"/>
      <c r="E710" s="117"/>
      <c r="F710" s="117"/>
      <c r="G710" s="57"/>
      <c r="H710" s="114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115"/>
      <c r="T710" s="115"/>
      <c r="U710" s="115"/>
      <c r="V710" s="115"/>
      <c r="W710" s="115"/>
      <c r="X710" s="115"/>
      <c r="Y710" s="115"/>
      <c r="Z710" s="57"/>
      <c r="AA710" s="57"/>
      <c r="AB710" s="82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119"/>
      <c r="AR710" s="119"/>
      <c r="AS710" s="119"/>
      <c r="AT710" s="119"/>
      <c r="AU710" s="57"/>
      <c r="AV710" s="57"/>
      <c r="AW710" s="57"/>
      <c r="AX710" s="57"/>
      <c r="AY710" s="57"/>
    </row>
    <row r="711" spans="1:51" s="71" customFormat="1" ht="15" customHeight="1">
      <c r="A711" s="57">
        <v>672</v>
      </c>
      <c r="B711" s="57"/>
      <c r="C711" s="57"/>
      <c r="D711" s="57"/>
      <c r="E711" s="57"/>
      <c r="F711" s="57"/>
      <c r="G711" s="57"/>
      <c r="H711" s="114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115"/>
      <c r="T711" s="115"/>
      <c r="U711" s="115"/>
      <c r="V711" s="115"/>
      <c r="W711" s="115"/>
      <c r="X711" s="115"/>
      <c r="Y711" s="115"/>
      <c r="Z711" s="57"/>
      <c r="AA711" s="57"/>
      <c r="AB711" s="82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119"/>
      <c r="AR711" s="119"/>
      <c r="AS711" s="119"/>
      <c r="AT711" s="119"/>
      <c r="AU711" s="57"/>
      <c r="AV711" s="57"/>
      <c r="AW711" s="57"/>
      <c r="AX711" s="57"/>
      <c r="AY711" s="57"/>
    </row>
    <row r="712" spans="1:51" s="71" customFormat="1" ht="15" customHeight="1">
      <c r="A712" s="49">
        <v>673</v>
      </c>
      <c r="B712" s="57"/>
      <c r="C712" s="117"/>
      <c r="D712" s="117"/>
      <c r="E712" s="117"/>
      <c r="F712" s="117"/>
      <c r="G712" s="57"/>
      <c r="H712" s="114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115"/>
      <c r="T712" s="115"/>
      <c r="U712" s="115"/>
      <c r="V712" s="115"/>
      <c r="W712" s="115"/>
      <c r="X712" s="115"/>
      <c r="Y712" s="115"/>
      <c r="Z712" s="57"/>
      <c r="AA712" s="57"/>
      <c r="AB712" s="82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119"/>
      <c r="AR712" s="119"/>
      <c r="AS712" s="119"/>
      <c r="AT712" s="119"/>
      <c r="AU712" s="57"/>
      <c r="AV712" s="57"/>
      <c r="AW712" s="57"/>
      <c r="AX712" s="57"/>
      <c r="AY712" s="57"/>
    </row>
    <row r="713" spans="1:51" s="71" customFormat="1" ht="15" customHeight="1">
      <c r="A713" s="57">
        <v>674</v>
      </c>
      <c r="B713" s="57"/>
      <c r="C713" s="117"/>
      <c r="D713" s="117"/>
      <c r="E713" s="117"/>
      <c r="F713" s="117"/>
      <c r="G713" s="57"/>
      <c r="H713" s="114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115"/>
      <c r="T713" s="115"/>
      <c r="U713" s="115"/>
      <c r="V713" s="115"/>
      <c r="W713" s="115"/>
      <c r="X713" s="115"/>
      <c r="Y713" s="115"/>
      <c r="Z713" s="57"/>
      <c r="AA713" s="57"/>
      <c r="AB713" s="82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</row>
    <row r="714" spans="1:51" s="71" customFormat="1" ht="15" customHeight="1">
      <c r="A714" s="49">
        <v>675</v>
      </c>
      <c r="B714" s="57"/>
      <c r="C714" s="117"/>
      <c r="D714" s="117"/>
      <c r="E714" s="117"/>
      <c r="F714" s="117"/>
      <c r="G714" s="57"/>
      <c r="H714" s="114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115"/>
      <c r="T714" s="115"/>
      <c r="U714" s="115"/>
      <c r="V714" s="115"/>
      <c r="W714" s="115"/>
      <c r="X714" s="115"/>
      <c r="Y714" s="115"/>
      <c r="Z714" s="57"/>
      <c r="AA714" s="57"/>
      <c r="AB714" s="82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</row>
    <row r="715" spans="1:51" s="71" customFormat="1" ht="15" customHeight="1">
      <c r="A715" s="57">
        <v>676</v>
      </c>
      <c r="B715" s="57"/>
      <c r="C715" s="117"/>
      <c r="D715" s="117"/>
      <c r="E715" s="117"/>
      <c r="F715" s="117"/>
      <c r="G715" s="57"/>
      <c r="H715" s="114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115"/>
      <c r="T715" s="115"/>
      <c r="U715" s="115"/>
      <c r="V715" s="115"/>
      <c r="W715" s="115"/>
      <c r="X715" s="115"/>
      <c r="Y715" s="115"/>
      <c r="Z715" s="57"/>
      <c r="AA715" s="57"/>
      <c r="AB715" s="82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</row>
    <row r="716" spans="1:51" s="71" customFormat="1" ht="15" customHeight="1">
      <c r="A716" s="49">
        <v>677</v>
      </c>
      <c r="B716" s="57"/>
      <c r="C716" s="117"/>
      <c r="D716" s="117"/>
      <c r="E716" s="117"/>
      <c r="F716" s="117"/>
      <c r="G716" s="57"/>
      <c r="H716" s="114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115"/>
      <c r="T716" s="115"/>
      <c r="U716" s="115"/>
      <c r="V716" s="115"/>
      <c r="W716" s="115"/>
      <c r="X716" s="115"/>
      <c r="Y716" s="115"/>
      <c r="Z716" s="57"/>
      <c r="AA716" s="57"/>
      <c r="AB716" s="82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</row>
    <row r="717" spans="1:51" s="71" customFormat="1" ht="15" customHeight="1">
      <c r="A717" s="57">
        <v>678</v>
      </c>
      <c r="B717" s="57"/>
      <c r="C717" s="117"/>
      <c r="D717" s="117"/>
      <c r="E717" s="117"/>
      <c r="F717" s="117"/>
      <c r="G717" s="57"/>
      <c r="H717" s="114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115"/>
      <c r="T717" s="115"/>
      <c r="U717" s="115"/>
      <c r="V717" s="115"/>
      <c r="W717" s="115"/>
      <c r="X717" s="115"/>
      <c r="Y717" s="115"/>
      <c r="Z717" s="57"/>
      <c r="AA717" s="57"/>
      <c r="AB717" s="82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119"/>
      <c r="AR717" s="119"/>
      <c r="AS717" s="119"/>
      <c r="AT717" s="119"/>
      <c r="AU717" s="57"/>
      <c r="AV717" s="57"/>
      <c r="AW717" s="57"/>
      <c r="AX717" s="57"/>
      <c r="AY717" s="57"/>
    </row>
    <row r="718" spans="1:51" s="71" customFormat="1" ht="15" customHeight="1">
      <c r="A718" s="49">
        <v>679</v>
      </c>
      <c r="B718" s="57"/>
      <c r="C718" s="117"/>
      <c r="D718" s="117"/>
      <c r="E718" s="117"/>
      <c r="F718" s="117"/>
      <c r="G718" s="57"/>
      <c r="H718" s="114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115"/>
      <c r="T718" s="115"/>
      <c r="U718" s="115"/>
      <c r="V718" s="115"/>
      <c r="W718" s="115"/>
      <c r="X718" s="115"/>
      <c r="Y718" s="115"/>
      <c r="Z718" s="57"/>
      <c r="AA718" s="57"/>
      <c r="AB718" s="82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119"/>
      <c r="AR718" s="119"/>
      <c r="AS718" s="119"/>
      <c r="AT718" s="119"/>
      <c r="AU718" s="57"/>
      <c r="AV718" s="57"/>
      <c r="AW718" s="57"/>
      <c r="AX718" s="57"/>
      <c r="AY718" s="57"/>
    </row>
    <row r="719" spans="1:51" s="71" customFormat="1" ht="15" customHeight="1">
      <c r="A719" s="57">
        <v>680</v>
      </c>
      <c r="B719" s="57"/>
      <c r="C719" s="117"/>
      <c r="D719" s="117"/>
      <c r="E719" s="117"/>
      <c r="F719" s="117"/>
      <c r="G719" s="57"/>
      <c r="H719" s="114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115"/>
      <c r="T719" s="115"/>
      <c r="U719" s="115"/>
      <c r="V719" s="115"/>
      <c r="W719" s="115"/>
      <c r="X719" s="115"/>
      <c r="Y719" s="115"/>
      <c r="Z719" s="57"/>
      <c r="AA719" s="57"/>
      <c r="AB719" s="82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119"/>
      <c r="AR719" s="119"/>
      <c r="AS719" s="119"/>
      <c r="AT719" s="119"/>
      <c r="AU719" s="57"/>
      <c r="AV719" s="57"/>
      <c r="AW719" s="57"/>
      <c r="AX719" s="57"/>
      <c r="AY719" s="57"/>
    </row>
    <row r="720" spans="1:51" s="71" customFormat="1" ht="15" customHeight="1">
      <c r="A720" s="49">
        <v>681</v>
      </c>
      <c r="B720" s="57"/>
      <c r="C720" s="117"/>
      <c r="D720" s="117"/>
      <c r="E720" s="117"/>
      <c r="F720" s="117"/>
      <c r="G720" s="57"/>
      <c r="H720" s="114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115"/>
      <c r="T720" s="115"/>
      <c r="U720" s="115"/>
      <c r="V720" s="115"/>
      <c r="W720" s="115"/>
      <c r="X720" s="115"/>
      <c r="Y720" s="115"/>
      <c r="Z720" s="57"/>
      <c r="AA720" s="57"/>
      <c r="AB720" s="82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119"/>
      <c r="AR720" s="119"/>
      <c r="AS720" s="119"/>
      <c r="AT720" s="119"/>
      <c r="AU720" s="57"/>
      <c r="AV720" s="57"/>
      <c r="AW720" s="57"/>
      <c r="AX720" s="57"/>
      <c r="AY720" s="57"/>
    </row>
    <row r="721" spans="1:51" s="71" customFormat="1" ht="15" customHeight="1">
      <c r="A721" s="57">
        <v>682</v>
      </c>
      <c r="B721" s="57"/>
      <c r="C721" s="117"/>
      <c r="D721" s="117"/>
      <c r="E721" s="117"/>
      <c r="F721" s="117"/>
      <c r="G721" s="57"/>
      <c r="H721" s="114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115"/>
      <c r="T721" s="115"/>
      <c r="U721" s="115"/>
      <c r="V721" s="115"/>
      <c r="W721" s="115"/>
      <c r="X721" s="115"/>
      <c r="Y721" s="115"/>
      <c r="Z721" s="57"/>
      <c r="AA721" s="57"/>
      <c r="AB721" s="82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</row>
    <row r="722" spans="1:51" s="71" customFormat="1" ht="15" customHeight="1">
      <c r="A722" s="49">
        <v>683</v>
      </c>
      <c r="B722" s="57"/>
      <c r="C722" s="117"/>
      <c r="D722" s="117"/>
      <c r="E722" s="117"/>
      <c r="F722" s="117"/>
      <c r="G722" s="57"/>
      <c r="H722" s="114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115"/>
      <c r="T722" s="115"/>
      <c r="U722" s="115"/>
      <c r="V722" s="115"/>
      <c r="W722" s="115"/>
      <c r="X722" s="115"/>
      <c r="Y722" s="115"/>
      <c r="Z722" s="57"/>
      <c r="AA722" s="57"/>
      <c r="AB722" s="82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</row>
    <row r="723" spans="1:51" s="71" customFormat="1" ht="15" customHeight="1">
      <c r="A723" s="57">
        <v>684</v>
      </c>
      <c r="B723" s="57"/>
      <c r="C723" s="117"/>
      <c r="D723" s="117"/>
      <c r="E723" s="117"/>
      <c r="F723" s="117"/>
      <c r="G723" s="57"/>
      <c r="H723" s="114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115"/>
      <c r="T723" s="115"/>
      <c r="U723" s="115"/>
      <c r="V723" s="115"/>
      <c r="W723" s="115"/>
      <c r="X723" s="115"/>
      <c r="Y723" s="115"/>
      <c r="Z723" s="57"/>
      <c r="AA723" s="57"/>
      <c r="AB723" s="82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</row>
    <row r="724" spans="1:51" s="71" customFormat="1" ht="15" customHeight="1">
      <c r="A724" s="49">
        <v>685</v>
      </c>
      <c r="B724" s="57"/>
      <c r="C724" s="117"/>
      <c r="D724" s="117"/>
      <c r="E724" s="117"/>
      <c r="F724" s="117"/>
      <c r="G724" s="57"/>
      <c r="H724" s="114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115"/>
      <c r="T724" s="115"/>
      <c r="U724" s="115"/>
      <c r="V724" s="115"/>
      <c r="W724" s="115"/>
      <c r="X724" s="115"/>
      <c r="Y724" s="115"/>
      <c r="Z724" s="57"/>
      <c r="AA724" s="57"/>
      <c r="AB724" s="82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</row>
    <row r="725" spans="1:51" s="71" customFormat="1" ht="15" customHeight="1">
      <c r="A725" s="57">
        <v>686</v>
      </c>
      <c r="B725" s="57"/>
      <c r="C725" s="117"/>
      <c r="D725" s="117"/>
      <c r="E725" s="117"/>
      <c r="F725" s="117"/>
      <c r="G725" s="57"/>
      <c r="H725" s="114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115"/>
      <c r="T725" s="115"/>
      <c r="U725" s="115"/>
      <c r="V725" s="115"/>
      <c r="W725" s="115"/>
      <c r="X725" s="115"/>
      <c r="Y725" s="115"/>
      <c r="Z725" s="57"/>
      <c r="AA725" s="57"/>
      <c r="AB725" s="82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</row>
    <row r="726" spans="1:51" s="71" customFormat="1" ht="15" customHeight="1">
      <c r="A726" s="49">
        <v>687</v>
      </c>
      <c r="B726" s="57"/>
      <c r="C726" s="117"/>
      <c r="D726" s="117"/>
      <c r="E726" s="117"/>
      <c r="F726" s="117"/>
      <c r="G726" s="57"/>
      <c r="H726" s="114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115"/>
      <c r="T726" s="115"/>
      <c r="U726" s="115"/>
      <c r="V726" s="115"/>
      <c r="W726" s="115"/>
      <c r="X726" s="115"/>
      <c r="Y726" s="115"/>
      <c r="Z726" s="57"/>
      <c r="AA726" s="57"/>
      <c r="AB726" s="82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</row>
    <row r="727" spans="1:51" s="71" customFormat="1" ht="15" customHeight="1">
      <c r="A727" s="57">
        <v>688</v>
      </c>
      <c r="B727" s="57"/>
      <c r="C727" s="117"/>
      <c r="D727" s="117"/>
      <c r="E727" s="117"/>
      <c r="F727" s="117"/>
      <c r="G727" s="57"/>
      <c r="H727" s="114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115"/>
      <c r="T727" s="115"/>
      <c r="U727" s="115"/>
      <c r="V727" s="115"/>
      <c r="W727" s="115"/>
      <c r="X727" s="115"/>
      <c r="Y727" s="115"/>
      <c r="Z727" s="57"/>
      <c r="AA727" s="57"/>
      <c r="AB727" s="82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</row>
    <row r="728" spans="1:51" s="71" customFormat="1" ht="15" customHeight="1">
      <c r="A728" s="49">
        <v>689</v>
      </c>
      <c r="B728" s="57"/>
      <c r="C728" s="57"/>
      <c r="D728" s="57"/>
      <c r="E728" s="57"/>
      <c r="F728" s="57"/>
      <c r="G728" s="57"/>
      <c r="H728" s="114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115"/>
      <c r="T728" s="115"/>
      <c r="U728" s="115"/>
      <c r="V728" s="115"/>
      <c r="W728" s="115"/>
      <c r="X728" s="115"/>
      <c r="Y728" s="115"/>
      <c r="Z728" s="57"/>
      <c r="AA728" s="57"/>
      <c r="AB728" s="82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</row>
    <row r="729" spans="1:51" s="71" customFormat="1" ht="15" customHeight="1">
      <c r="A729" s="57">
        <v>690</v>
      </c>
      <c r="B729" s="57"/>
      <c r="C729" s="117"/>
      <c r="D729" s="117"/>
      <c r="E729" s="117"/>
      <c r="F729" s="117"/>
      <c r="G729" s="57"/>
      <c r="H729" s="114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115"/>
      <c r="T729" s="115"/>
      <c r="U729" s="115"/>
      <c r="V729" s="115"/>
      <c r="W729" s="115"/>
      <c r="X729" s="115"/>
      <c r="Y729" s="115"/>
      <c r="Z729" s="57"/>
      <c r="AA729" s="57"/>
      <c r="AB729" s="82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</row>
    <row r="730" spans="1:51" s="71" customFormat="1" ht="15" customHeight="1">
      <c r="A730" s="49">
        <v>691</v>
      </c>
      <c r="B730" s="57"/>
      <c r="C730" s="117"/>
      <c r="D730" s="117"/>
      <c r="E730" s="117"/>
      <c r="F730" s="117"/>
      <c r="G730" s="57"/>
      <c r="H730" s="114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115"/>
      <c r="T730" s="115"/>
      <c r="U730" s="115"/>
      <c r="V730" s="115"/>
      <c r="W730" s="115"/>
      <c r="X730" s="115"/>
      <c r="Y730" s="115"/>
      <c r="Z730" s="57"/>
      <c r="AA730" s="57"/>
      <c r="AB730" s="82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</row>
    <row r="731" spans="1:51" s="71" customFormat="1" ht="15" customHeight="1">
      <c r="A731" s="57">
        <v>692</v>
      </c>
      <c r="B731" s="57"/>
      <c r="C731" s="117"/>
      <c r="D731" s="117"/>
      <c r="E731" s="117"/>
      <c r="F731" s="117"/>
      <c r="G731" s="57"/>
      <c r="H731" s="114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115"/>
      <c r="T731" s="115"/>
      <c r="U731" s="115"/>
      <c r="V731" s="115"/>
      <c r="W731" s="115"/>
      <c r="X731" s="115"/>
      <c r="Y731" s="115"/>
      <c r="Z731" s="57"/>
      <c r="AA731" s="57"/>
      <c r="AB731" s="82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</row>
    <row r="732" spans="1:51" s="71" customFormat="1" ht="15" customHeight="1">
      <c r="A732" s="49">
        <v>693</v>
      </c>
      <c r="B732" s="57"/>
      <c r="C732" s="117"/>
      <c r="D732" s="117"/>
      <c r="E732" s="117"/>
      <c r="F732" s="117"/>
      <c r="G732" s="57"/>
      <c r="H732" s="114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115"/>
      <c r="T732" s="115"/>
      <c r="U732" s="115"/>
      <c r="V732" s="115"/>
      <c r="W732" s="115"/>
      <c r="X732" s="115"/>
      <c r="Y732" s="115"/>
      <c r="Z732" s="57"/>
      <c r="AA732" s="57"/>
      <c r="AB732" s="82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</row>
    <row r="733" spans="1:51" s="71" customFormat="1" ht="15" customHeight="1">
      <c r="A733" s="57">
        <v>694</v>
      </c>
      <c r="B733" s="57"/>
      <c r="C733" s="117"/>
      <c r="D733" s="117"/>
      <c r="E733" s="117"/>
      <c r="F733" s="117"/>
      <c r="G733" s="57"/>
      <c r="H733" s="114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115"/>
      <c r="T733" s="115"/>
      <c r="U733" s="115"/>
      <c r="V733" s="115"/>
      <c r="W733" s="115"/>
      <c r="X733" s="115"/>
      <c r="Y733" s="115"/>
      <c r="Z733" s="57"/>
      <c r="AA733" s="57"/>
      <c r="AB733" s="82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</row>
    <row r="734" spans="1:51" s="71" customFormat="1" ht="15" customHeight="1">
      <c r="A734" s="49">
        <v>695</v>
      </c>
      <c r="B734" s="57"/>
      <c r="C734" s="117"/>
      <c r="D734" s="117"/>
      <c r="E734" s="117"/>
      <c r="F734" s="117"/>
      <c r="G734" s="57"/>
      <c r="H734" s="114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115"/>
      <c r="T734" s="115"/>
      <c r="U734" s="115"/>
      <c r="V734" s="115"/>
      <c r="W734" s="115"/>
      <c r="X734" s="115"/>
      <c r="Y734" s="115"/>
      <c r="Z734" s="57"/>
      <c r="AA734" s="57"/>
      <c r="AB734" s="82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</row>
    <row r="735" spans="1:51" s="71" customFormat="1" ht="15" customHeight="1">
      <c r="A735" s="57">
        <v>696</v>
      </c>
      <c r="B735" s="57"/>
      <c r="C735" s="117"/>
      <c r="D735" s="117"/>
      <c r="E735" s="117"/>
      <c r="F735" s="117"/>
      <c r="G735" s="57"/>
      <c r="H735" s="114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115"/>
      <c r="T735" s="115"/>
      <c r="U735" s="115"/>
      <c r="V735" s="115"/>
      <c r="W735" s="115"/>
      <c r="X735" s="115"/>
      <c r="Y735" s="115"/>
      <c r="Z735" s="57"/>
      <c r="AA735" s="57"/>
      <c r="AB735" s="82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</row>
    <row r="736" spans="1:51" s="71" customFormat="1" ht="15" customHeight="1">
      <c r="A736" s="49">
        <v>697</v>
      </c>
      <c r="B736" s="57"/>
      <c r="C736" s="117"/>
      <c r="D736" s="117"/>
      <c r="E736" s="117"/>
      <c r="F736" s="117"/>
      <c r="G736" s="57"/>
      <c r="H736" s="114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115"/>
      <c r="T736" s="115"/>
      <c r="U736" s="115"/>
      <c r="V736" s="115"/>
      <c r="W736" s="115"/>
      <c r="X736" s="115"/>
      <c r="Y736" s="115"/>
      <c r="Z736" s="57"/>
      <c r="AA736" s="57"/>
      <c r="AB736" s="82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</row>
    <row r="737" spans="1:51" s="71" customFormat="1" ht="15" customHeight="1">
      <c r="A737" s="57">
        <v>698</v>
      </c>
      <c r="B737" s="57"/>
      <c r="C737" s="117"/>
      <c r="D737" s="117"/>
      <c r="E737" s="117"/>
      <c r="F737" s="117"/>
      <c r="G737" s="57"/>
      <c r="H737" s="114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115"/>
      <c r="T737" s="115"/>
      <c r="U737" s="115"/>
      <c r="V737" s="115"/>
      <c r="W737" s="115"/>
      <c r="X737" s="115"/>
      <c r="Y737" s="115"/>
      <c r="Z737" s="57"/>
      <c r="AA737" s="57"/>
      <c r="AB737" s="82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</row>
    <row r="738" spans="1:51" s="71" customFormat="1" ht="15" customHeight="1">
      <c r="A738" s="49">
        <v>699</v>
      </c>
      <c r="B738" s="57"/>
      <c r="C738" s="117"/>
      <c r="D738" s="117"/>
      <c r="E738" s="117"/>
      <c r="F738" s="117"/>
      <c r="G738" s="57"/>
      <c r="H738" s="114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115"/>
      <c r="T738" s="115"/>
      <c r="U738" s="115"/>
      <c r="V738" s="115"/>
      <c r="W738" s="115"/>
      <c r="X738" s="115"/>
      <c r="Y738" s="115"/>
      <c r="Z738" s="57"/>
      <c r="AA738" s="57"/>
      <c r="AB738" s="82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</row>
    <row r="739" spans="1:51" s="71" customFormat="1" ht="15" customHeight="1">
      <c r="A739" s="57">
        <v>700</v>
      </c>
      <c r="B739" s="57"/>
      <c r="C739" s="117"/>
      <c r="D739" s="117"/>
      <c r="E739" s="117"/>
      <c r="F739" s="117"/>
      <c r="G739" s="57"/>
      <c r="H739" s="114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115"/>
      <c r="T739" s="115"/>
      <c r="U739" s="115"/>
      <c r="V739" s="115"/>
      <c r="W739" s="115"/>
      <c r="X739" s="115"/>
      <c r="Y739" s="115"/>
      <c r="Z739" s="57"/>
      <c r="AA739" s="57"/>
      <c r="AB739" s="82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</row>
    <row r="740" spans="1:51" s="71" customFormat="1" ht="15" customHeight="1">
      <c r="A740" s="49">
        <v>701</v>
      </c>
      <c r="B740" s="57"/>
      <c r="C740" s="117"/>
      <c r="D740" s="117"/>
      <c r="E740" s="117"/>
      <c r="F740" s="117"/>
      <c r="G740" s="57"/>
      <c r="H740" s="114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115"/>
      <c r="T740" s="115"/>
      <c r="U740" s="115"/>
      <c r="V740" s="115"/>
      <c r="W740" s="115"/>
      <c r="X740" s="115"/>
      <c r="Y740" s="115"/>
      <c r="Z740" s="57"/>
      <c r="AA740" s="57"/>
      <c r="AB740" s="82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</row>
    <row r="741" spans="1:51" s="71" customFormat="1" ht="15" customHeight="1">
      <c r="A741" s="57">
        <v>702</v>
      </c>
      <c r="B741" s="57"/>
      <c r="C741" s="117"/>
      <c r="D741" s="117"/>
      <c r="E741" s="117"/>
      <c r="F741" s="117"/>
      <c r="G741" s="57"/>
      <c r="H741" s="114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115"/>
      <c r="T741" s="115"/>
      <c r="U741" s="115"/>
      <c r="V741" s="115"/>
      <c r="W741" s="115"/>
      <c r="X741" s="115"/>
      <c r="Y741" s="115"/>
      <c r="Z741" s="57"/>
      <c r="AA741" s="57"/>
      <c r="AB741" s="82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</row>
    <row r="742" spans="1:51" s="71" customFormat="1" ht="15" customHeight="1">
      <c r="A742" s="49">
        <v>703</v>
      </c>
      <c r="B742" s="57"/>
      <c r="C742" s="117"/>
      <c r="D742" s="117"/>
      <c r="E742" s="117"/>
      <c r="F742" s="117"/>
      <c r="G742" s="57"/>
      <c r="H742" s="114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115"/>
      <c r="T742" s="115"/>
      <c r="U742" s="115"/>
      <c r="V742" s="115"/>
      <c r="W742" s="115"/>
      <c r="X742" s="115"/>
      <c r="Y742" s="115"/>
      <c r="Z742" s="57"/>
      <c r="AA742" s="57"/>
      <c r="AB742" s="82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</row>
    <row r="743" spans="1:51" s="71" customFormat="1" ht="15" customHeight="1">
      <c r="A743" s="57">
        <v>704</v>
      </c>
      <c r="B743" s="57"/>
      <c r="C743" s="117"/>
      <c r="D743" s="117"/>
      <c r="E743" s="117"/>
      <c r="F743" s="117"/>
      <c r="G743" s="57"/>
      <c r="H743" s="114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115"/>
      <c r="T743" s="115"/>
      <c r="U743" s="115"/>
      <c r="V743" s="115"/>
      <c r="W743" s="115"/>
      <c r="X743" s="115"/>
      <c r="Y743" s="115"/>
      <c r="Z743" s="57"/>
      <c r="AA743" s="57"/>
      <c r="AB743" s="82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</row>
    <row r="744" spans="1:51" s="71" customFormat="1" ht="15" customHeight="1">
      <c r="A744" s="49">
        <v>705</v>
      </c>
      <c r="B744" s="57"/>
      <c r="C744" s="117"/>
      <c r="D744" s="117"/>
      <c r="E744" s="117"/>
      <c r="F744" s="117"/>
      <c r="G744" s="57"/>
      <c r="H744" s="114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115"/>
      <c r="T744" s="115"/>
      <c r="U744" s="115"/>
      <c r="V744" s="115"/>
      <c r="W744" s="115"/>
      <c r="X744" s="115"/>
      <c r="Y744" s="115"/>
      <c r="Z744" s="57"/>
      <c r="AA744" s="57"/>
      <c r="AB744" s="82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</row>
    <row r="745" spans="1:51" s="71" customFormat="1" ht="15" customHeight="1">
      <c r="A745" s="57">
        <v>706</v>
      </c>
      <c r="B745" s="57"/>
      <c r="C745" s="117"/>
      <c r="D745" s="117"/>
      <c r="E745" s="117"/>
      <c r="F745" s="117"/>
      <c r="G745" s="57"/>
      <c r="H745" s="114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115"/>
      <c r="T745" s="115"/>
      <c r="U745" s="115"/>
      <c r="V745" s="115"/>
      <c r="W745" s="115"/>
      <c r="X745" s="115"/>
      <c r="Y745" s="115"/>
      <c r="Z745" s="57"/>
      <c r="AA745" s="57"/>
      <c r="AB745" s="82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</row>
    <row r="746" spans="1:51" s="71" customFormat="1" ht="15" customHeight="1">
      <c r="A746" s="49">
        <v>707</v>
      </c>
      <c r="B746" s="57"/>
      <c r="C746" s="117"/>
      <c r="D746" s="117"/>
      <c r="E746" s="117"/>
      <c r="F746" s="117"/>
      <c r="G746" s="57"/>
      <c r="H746" s="114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115"/>
      <c r="T746" s="115"/>
      <c r="U746" s="115"/>
      <c r="V746" s="115"/>
      <c r="W746" s="115"/>
      <c r="X746" s="115"/>
      <c r="Y746" s="115"/>
      <c r="Z746" s="57"/>
      <c r="AA746" s="57"/>
      <c r="AB746" s="82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</row>
    <row r="747" spans="1:51" s="71" customFormat="1" ht="15" customHeight="1">
      <c r="A747" s="57">
        <v>708</v>
      </c>
      <c r="B747" s="57"/>
      <c r="C747" s="117"/>
      <c r="D747" s="117"/>
      <c r="E747" s="117"/>
      <c r="F747" s="117"/>
      <c r="G747" s="57"/>
      <c r="H747" s="114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115"/>
      <c r="T747" s="115"/>
      <c r="U747" s="115"/>
      <c r="V747" s="115"/>
      <c r="W747" s="115"/>
      <c r="X747" s="115"/>
      <c r="Y747" s="115"/>
      <c r="Z747" s="57"/>
      <c r="AA747" s="57"/>
      <c r="AB747" s="82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</row>
    <row r="748" spans="1:51" s="71" customFormat="1" ht="15" customHeight="1">
      <c r="A748" s="49">
        <v>709</v>
      </c>
      <c r="B748" s="57"/>
      <c r="C748" s="57"/>
      <c r="D748" s="57"/>
      <c r="E748" s="57"/>
      <c r="F748" s="57"/>
      <c r="G748" s="57"/>
      <c r="H748" s="114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115"/>
      <c r="T748" s="115"/>
      <c r="U748" s="115"/>
      <c r="V748" s="115"/>
      <c r="W748" s="115"/>
      <c r="X748" s="115"/>
      <c r="Y748" s="115"/>
      <c r="Z748" s="57"/>
      <c r="AA748" s="57"/>
      <c r="AB748" s="82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</row>
    <row r="749" spans="1:51" s="71" customFormat="1" ht="15" customHeight="1">
      <c r="A749" s="57">
        <v>710</v>
      </c>
      <c r="B749" s="57"/>
      <c r="C749" s="117"/>
      <c r="D749" s="117"/>
      <c r="E749" s="117"/>
      <c r="F749" s="117"/>
      <c r="G749" s="57"/>
      <c r="H749" s="114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115"/>
      <c r="T749" s="115"/>
      <c r="U749" s="115"/>
      <c r="V749" s="115"/>
      <c r="W749" s="115"/>
      <c r="X749" s="115"/>
      <c r="Y749" s="115"/>
      <c r="Z749" s="57"/>
      <c r="AA749" s="57"/>
      <c r="AB749" s="82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</row>
    <row r="750" spans="1:51" s="71" customFormat="1" ht="15" customHeight="1">
      <c r="A750" s="49">
        <v>711</v>
      </c>
      <c r="B750" s="57"/>
      <c r="C750" s="117"/>
      <c r="D750" s="117"/>
      <c r="E750" s="117"/>
      <c r="F750" s="117"/>
      <c r="G750" s="57"/>
      <c r="H750" s="114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115"/>
      <c r="T750" s="115"/>
      <c r="U750" s="115"/>
      <c r="V750" s="115"/>
      <c r="W750" s="115"/>
      <c r="X750" s="115"/>
      <c r="Y750" s="115"/>
      <c r="Z750" s="57"/>
      <c r="AA750" s="57"/>
      <c r="AB750" s="82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</row>
    <row r="751" spans="1:51" s="71" customFormat="1" ht="15" customHeight="1">
      <c r="A751" s="57">
        <v>712</v>
      </c>
      <c r="B751" s="57"/>
      <c r="C751" s="117"/>
      <c r="D751" s="117"/>
      <c r="E751" s="117"/>
      <c r="F751" s="117"/>
      <c r="G751" s="57"/>
      <c r="H751" s="114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115"/>
      <c r="T751" s="115"/>
      <c r="U751" s="115"/>
      <c r="V751" s="115"/>
      <c r="W751" s="115"/>
      <c r="X751" s="115"/>
      <c r="Y751" s="115"/>
      <c r="Z751" s="57"/>
      <c r="AA751" s="57"/>
      <c r="AB751" s="82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</row>
    <row r="752" spans="1:51" s="71" customFormat="1" ht="15" customHeight="1">
      <c r="A752" s="49">
        <v>713</v>
      </c>
      <c r="B752" s="57"/>
      <c r="C752" s="117"/>
      <c r="D752" s="117"/>
      <c r="E752" s="117"/>
      <c r="F752" s="117"/>
      <c r="G752" s="57"/>
      <c r="H752" s="114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115"/>
      <c r="T752" s="115"/>
      <c r="U752" s="115"/>
      <c r="V752" s="115"/>
      <c r="W752" s="115"/>
      <c r="X752" s="115"/>
      <c r="Y752" s="115"/>
      <c r="Z752" s="57"/>
      <c r="AA752" s="57"/>
      <c r="AB752" s="82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</row>
    <row r="753" spans="1:51" s="71" customFormat="1" ht="15" customHeight="1">
      <c r="A753" s="57">
        <v>714</v>
      </c>
      <c r="B753" s="57"/>
      <c r="C753" s="57"/>
      <c r="D753" s="57"/>
      <c r="E753" s="57"/>
      <c r="F753" s="57"/>
      <c r="G753" s="57"/>
      <c r="H753" s="114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115"/>
      <c r="T753" s="115"/>
      <c r="U753" s="115"/>
      <c r="V753" s="115"/>
      <c r="W753" s="115"/>
      <c r="X753" s="115"/>
      <c r="Y753" s="115"/>
      <c r="Z753" s="57"/>
      <c r="AA753" s="57"/>
      <c r="AB753" s="82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</row>
    <row r="754" spans="1:51" s="71" customFormat="1" ht="15" customHeight="1">
      <c r="A754" s="49">
        <v>715</v>
      </c>
      <c r="B754" s="57"/>
      <c r="C754" s="117"/>
      <c r="D754" s="117"/>
      <c r="E754" s="117"/>
      <c r="F754" s="117"/>
      <c r="G754" s="57"/>
      <c r="H754" s="114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115"/>
      <c r="T754" s="115"/>
      <c r="U754" s="115"/>
      <c r="V754" s="115"/>
      <c r="W754" s="115"/>
      <c r="X754" s="115"/>
      <c r="Y754" s="115"/>
      <c r="Z754" s="57"/>
      <c r="AA754" s="57"/>
      <c r="AB754" s="82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</row>
    <row r="755" spans="1:51" s="71" customFormat="1" ht="15" customHeight="1">
      <c r="A755" s="57">
        <v>716</v>
      </c>
      <c r="B755" s="57"/>
      <c r="C755" s="117"/>
      <c r="D755" s="117"/>
      <c r="E755" s="117"/>
      <c r="F755" s="117"/>
      <c r="G755" s="57"/>
      <c r="H755" s="114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115"/>
      <c r="T755" s="115"/>
      <c r="U755" s="115"/>
      <c r="V755" s="115"/>
      <c r="W755" s="115"/>
      <c r="X755" s="115"/>
      <c r="Y755" s="115"/>
      <c r="Z755" s="57"/>
      <c r="AA755" s="57"/>
      <c r="AB755" s="82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</row>
    <row r="756" spans="1:51" s="71" customFormat="1" ht="15" customHeight="1">
      <c r="A756" s="49">
        <v>717</v>
      </c>
      <c r="B756" s="57"/>
      <c r="C756" s="117"/>
      <c r="D756" s="117"/>
      <c r="E756" s="117"/>
      <c r="F756" s="117"/>
      <c r="G756" s="57"/>
      <c r="H756" s="114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115"/>
      <c r="T756" s="115"/>
      <c r="U756" s="115"/>
      <c r="V756" s="115"/>
      <c r="W756" s="115"/>
      <c r="X756" s="115"/>
      <c r="Y756" s="115"/>
      <c r="Z756" s="57"/>
      <c r="AA756" s="57"/>
      <c r="AB756" s="82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</row>
    <row r="757" spans="1:51" s="71" customFormat="1" ht="15" customHeight="1">
      <c r="A757" s="57">
        <v>718</v>
      </c>
      <c r="B757" s="57"/>
      <c r="C757" s="117"/>
      <c r="D757" s="117"/>
      <c r="E757" s="117"/>
      <c r="F757" s="117"/>
      <c r="G757" s="57"/>
      <c r="H757" s="114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115"/>
      <c r="T757" s="115"/>
      <c r="U757" s="115"/>
      <c r="V757" s="115"/>
      <c r="W757" s="115"/>
      <c r="X757" s="115"/>
      <c r="Y757" s="115"/>
      <c r="Z757" s="57"/>
      <c r="AA757" s="57"/>
      <c r="AB757" s="82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</row>
    <row r="758" spans="1:51" s="71" customFormat="1" ht="15" customHeight="1">
      <c r="A758" s="49">
        <v>719</v>
      </c>
      <c r="B758" s="57"/>
      <c r="C758" s="117"/>
      <c r="D758" s="117"/>
      <c r="E758" s="117"/>
      <c r="F758" s="117"/>
      <c r="G758" s="57"/>
      <c r="H758" s="114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115"/>
      <c r="T758" s="115"/>
      <c r="U758" s="115"/>
      <c r="V758" s="115"/>
      <c r="W758" s="115"/>
      <c r="X758" s="115"/>
      <c r="Y758" s="115"/>
      <c r="Z758" s="57"/>
      <c r="AA758" s="57"/>
      <c r="AB758" s="82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</row>
    <row r="759" spans="1:51" s="71" customFormat="1" ht="15" customHeight="1">
      <c r="A759" s="57">
        <v>720</v>
      </c>
      <c r="B759" s="57"/>
      <c r="C759" s="117"/>
      <c r="D759" s="117"/>
      <c r="E759" s="117"/>
      <c r="F759" s="117"/>
      <c r="G759" s="57"/>
      <c r="H759" s="114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115"/>
      <c r="T759" s="115"/>
      <c r="U759" s="115"/>
      <c r="V759" s="115"/>
      <c r="W759" s="115"/>
      <c r="X759" s="115"/>
      <c r="Y759" s="115"/>
      <c r="Z759" s="57"/>
      <c r="AA759" s="57"/>
      <c r="AB759" s="82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</row>
    <row r="760" spans="1:51" s="71" customFormat="1" ht="15" customHeight="1">
      <c r="A760" s="49">
        <v>721</v>
      </c>
      <c r="B760" s="57"/>
      <c r="C760" s="117"/>
      <c r="D760" s="117"/>
      <c r="E760" s="117"/>
      <c r="F760" s="117"/>
      <c r="G760" s="57"/>
      <c r="H760" s="114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115"/>
      <c r="T760" s="115"/>
      <c r="U760" s="115"/>
      <c r="V760" s="115"/>
      <c r="W760" s="115"/>
      <c r="X760" s="115"/>
      <c r="Y760" s="115"/>
      <c r="Z760" s="57"/>
      <c r="AA760" s="57"/>
      <c r="AB760" s="82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</row>
    <row r="761" spans="1:51" s="71" customFormat="1" ht="15" customHeight="1">
      <c r="A761" s="57">
        <v>722</v>
      </c>
      <c r="B761" s="57"/>
      <c r="C761" s="117"/>
      <c r="D761" s="117"/>
      <c r="E761" s="117"/>
      <c r="F761" s="117"/>
      <c r="G761" s="57"/>
      <c r="H761" s="114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115"/>
      <c r="T761" s="115"/>
      <c r="U761" s="115"/>
      <c r="V761" s="115"/>
      <c r="W761" s="115"/>
      <c r="X761" s="115"/>
      <c r="Y761" s="115"/>
      <c r="Z761" s="57"/>
      <c r="AA761" s="57"/>
      <c r="AB761" s="82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</row>
    <row r="762" spans="1:51" s="71" customFormat="1" ht="15" customHeight="1">
      <c r="A762" s="49">
        <v>723</v>
      </c>
      <c r="B762" s="57"/>
      <c r="C762" s="117"/>
      <c r="D762" s="117"/>
      <c r="E762" s="117"/>
      <c r="F762" s="117"/>
      <c r="G762" s="57"/>
      <c r="H762" s="114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115"/>
      <c r="T762" s="115"/>
      <c r="U762" s="115"/>
      <c r="V762" s="115"/>
      <c r="W762" s="115"/>
      <c r="X762" s="115"/>
      <c r="Y762" s="115"/>
      <c r="Z762" s="57"/>
      <c r="AA762" s="57"/>
      <c r="AB762" s="82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</row>
    <row r="763" spans="1:51" s="71" customFormat="1" ht="15" customHeight="1">
      <c r="A763" s="57">
        <v>724</v>
      </c>
      <c r="B763" s="57"/>
      <c r="C763" s="57"/>
      <c r="D763" s="57"/>
      <c r="E763" s="57"/>
      <c r="F763" s="57"/>
      <c r="G763" s="57"/>
      <c r="H763" s="114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115"/>
      <c r="T763" s="115"/>
      <c r="U763" s="115"/>
      <c r="V763" s="115"/>
      <c r="W763" s="115"/>
      <c r="X763" s="115"/>
      <c r="Y763" s="115"/>
      <c r="Z763" s="57"/>
      <c r="AA763" s="57"/>
      <c r="AB763" s="82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</row>
    <row r="764" spans="1:51" s="71" customFormat="1" ht="15" customHeight="1">
      <c r="A764" s="49">
        <v>725</v>
      </c>
      <c r="B764" s="57"/>
      <c r="C764" s="117"/>
      <c r="D764" s="117"/>
      <c r="E764" s="117"/>
      <c r="F764" s="117"/>
      <c r="G764" s="57"/>
      <c r="H764" s="114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115"/>
      <c r="T764" s="115"/>
      <c r="U764" s="115"/>
      <c r="V764" s="115"/>
      <c r="W764" s="115"/>
      <c r="X764" s="115"/>
      <c r="Y764" s="115"/>
      <c r="Z764" s="57"/>
      <c r="AA764" s="57"/>
      <c r="AB764" s="82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</row>
    <row r="765" spans="1:51" s="71" customFormat="1" ht="15" customHeight="1">
      <c r="A765" s="57">
        <v>726</v>
      </c>
      <c r="B765" s="57"/>
      <c r="C765" s="117"/>
      <c r="D765" s="117"/>
      <c r="E765" s="117"/>
      <c r="F765" s="117"/>
      <c r="G765" s="57"/>
      <c r="H765" s="114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115"/>
      <c r="T765" s="115"/>
      <c r="U765" s="115"/>
      <c r="V765" s="115"/>
      <c r="W765" s="115"/>
      <c r="X765" s="115"/>
      <c r="Y765" s="115"/>
      <c r="Z765" s="57"/>
      <c r="AA765" s="57"/>
      <c r="AB765" s="82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</row>
    <row r="766" spans="1:51" s="71" customFormat="1" ht="15" customHeight="1">
      <c r="A766" s="49">
        <v>727</v>
      </c>
      <c r="B766" s="57"/>
      <c r="C766" s="117"/>
      <c r="D766" s="117"/>
      <c r="E766" s="117"/>
      <c r="F766" s="117"/>
      <c r="G766" s="57"/>
      <c r="H766" s="114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115"/>
      <c r="T766" s="115"/>
      <c r="U766" s="115"/>
      <c r="V766" s="115"/>
      <c r="W766" s="115"/>
      <c r="X766" s="115"/>
      <c r="Y766" s="115"/>
      <c r="Z766" s="57"/>
      <c r="AA766" s="57"/>
      <c r="AB766" s="82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</row>
    <row r="767" spans="1:51" s="71" customFormat="1" ht="15" customHeight="1">
      <c r="A767" s="57">
        <v>728</v>
      </c>
      <c r="B767" s="57"/>
      <c r="C767" s="117"/>
      <c r="D767" s="117"/>
      <c r="E767" s="117"/>
      <c r="F767" s="117"/>
      <c r="G767" s="57"/>
      <c r="H767" s="114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115"/>
      <c r="T767" s="115"/>
      <c r="U767" s="115"/>
      <c r="V767" s="115"/>
      <c r="W767" s="115"/>
      <c r="X767" s="115"/>
      <c r="Y767" s="115"/>
      <c r="Z767" s="57"/>
      <c r="AA767" s="57"/>
      <c r="AB767" s="82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</row>
    <row r="768" spans="1:51" s="71" customFormat="1" ht="15" customHeight="1">
      <c r="A768" s="49">
        <v>729</v>
      </c>
      <c r="B768" s="57"/>
      <c r="C768" s="117"/>
      <c r="D768" s="117"/>
      <c r="E768" s="117"/>
      <c r="F768" s="117"/>
      <c r="G768" s="57"/>
      <c r="H768" s="114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115"/>
      <c r="T768" s="115"/>
      <c r="U768" s="115"/>
      <c r="V768" s="115"/>
      <c r="W768" s="115"/>
      <c r="X768" s="115"/>
      <c r="Y768" s="115"/>
      <c r="Z768" s="57"/>
      <c r="AA768" s="57"/>
      <c r="AB768" s="82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</row>
    <row r="769" spans="1:51" s="71" customFormat="1" ht="15" customHeight="1">
      <c r="A769" s="57">
        <v>730</v>
      </c>
      <c r="B769" s="57"/>
      <c r="C769" s="117"/>
      <c r="D769" s="117"/>
      <c r="E769" s="117"/>
      <c r="F769" s="117"/>
      <c r="G769" s="57"/>
      <c r="H769" s="114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115"/>
      <c r="T769" s="115"/>
      <c r="U769" s="115"/>
      <c r="V769" s="115"/>
      <c r="W769" s="115"/>
      <c r="X769" s="115"/>
      <c r="Y769" s="115"/>
      <c r="Z769" s="57"/>
      <c r="AA769" s="57"/>
      <c r="AB769" s="82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</row>
    <row r="770" spans="1:51" s="71" customFormat="1" ht="15" customHeight="1">
      <c r="A770" s="49">
        <v>731</v>
      </c>
      <c r="B770" s="57"/>
      <c r="C770" s="117"/>
      <c r="D770" s="117"/>
      <c r="E770" s="117"/>
      <c r="F770" s="117"/>
      <c r="G770" s="57"/>
      <c r="H770" s="114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115"/>
      <c r="T770" s="115"/>
      <c r="U770" s="115"/>
      <c r="V770" s="115"/>
      <c r="W770" s="115"/>
      <c r="X770" s="115"/>
      <c r="Y770" s="115"/>
      <c r="Z770" s="57"/>
      <c r="AA770" s="57"/>
      <c r="AB770" s="82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</row>
    <row r="771" spans="1:51" s="71" customFormat="1" ht="15" customHeight="1">
      <c r="A771" s="57">
        <v>732</v>
      </c>
      <c r="B771" s="57"/>
      <c r="C771" s="117"/>
      <c r="D771" s="117"/>
      <c r="E771" s="117"/>
      <c r="F771" s="117"/>
      <c r="G771" s="57"/>
      <c r="H771" s="114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115"/>
      <c r="T771" s="115"/>
      <c r="U771" s="115"/>
      <c r="V771" s="115"/>
      <c r="W771" s="115"/>
      <c r="X771" s="115"/>
      <c r="Y771" s="115"/>
      <c r="Z771" s="57"/>
      <c r="AA771" s="57"/>
      <c r="AB771" s="82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</row>
    <row r="772" spans="1:51" s="71" customFormat="1" ht="15" customHeight="1">
      <c r="A772" s="49">
        <v>733</v>
      </c>
      <c r="B772" s="57"/>
      <c r="C772" s="117"/>
      <c r="D772" s="117"/>
      <c r="E772" s="117"/>
      <c r="F772" s="117"/>
      <c r="G772" s="57"/>
      <c r="H772" s="114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115"/>
      <c r="T772" s="115"/>
      <c r="U772" s="115"/>
      <c r="V772" s="115"/>
      <c r="W772" s="115"/>
      <c r="X772" s="115"/>
      <c r="Y772" s="115"/>
      <c r="Z772" s="57"/>
      <c r="AA772" s="57"/>
      <c r="AB772" s="82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</row>
    <row r="773" spans="1:51" s="71" customFormat="1" ht="15" customHeight="1">
      <c r="A773" s="57">
        <v>734</v>
      </c>
      <c r="B773" s="57"/>
      <c r="C773" s="117"/>
      <c r="D773" s="117"/>
      <c r="E773" s="117"/>
      <c r="F773" s="117"/>
      <c r="G773" s="57"/>
      <c r="H773" s="114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115"/>
      <c r="T773" s="115"/>
      <c r="U773" s="115"/>
      <c r="V773" s="115"/>
      <c r="W773" s="115"/>
      <c r="X773" s="115"/>
      <c r="Y773" s="115"/>
      <c r="Z773" s="57"/>
      <c r="AA773" s="57"/>
      <c r="AB773" s="82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</row>
    <row r="774" spans="1:51" s="71" customFormat="1" ht="15" customHeight="1">
      <c r="A774" s="49">
        <v>735</v>
      </c>
      <c r="B774" s="57"/>
      <c r="C774" s="117"/>
      <c r="D774" s="117"/>
      <c r="E774" s="117"/>
      <c r="F774" s="117"/>
      <c r="G774" s="57"/>
      <c r="H774" s="114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115"/>
      <c r="T774" s="115"/>
      <c r="U774" s="115"/>
      <c r="V774" s="115"/>
      <c r="W774" s="115"/>
      <c r="X774" s="115"/>
      <c r="Y774" s="115"/>
      <c r="Z774" s="57"/>
      <c r="AA774" s="57"/>
      <c r="AB774" s="82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</row>
    <row r="775" spans="1:51" s="71" customFormat="1" ht="15" customHeight="1">
      <c r="A775" s="57">
        <v>736</v>
      </c>
      <c r="B775" s="57"/>
      <c r="C775" s="117"/>
      <c r="D775" s="117"/>
      <c r="E775" s="117"/>
      <c r="F775" s="117"/>
      <c r="G775" s="57"/>
      <c r="H775" s="114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115"/>
      <c r="T775" s="115"/>
      <c r="U775" s="115"/>
      <c r="V775" s="115"/>
      <c r="W775" s="115"/>
      <c r="X775" s="115"/>
      <c r="Y775" s="115"/>
      <c r="Z775" s="57"/>
      <c r="AA775" s="57"/>
      <c r="AB775" s="82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</row>
    <row r="776" spans="1:51" s="71" customFormat="1" ht="15" customHeight="1">
      <c r="A776" s="49">
        <v>737</v>
      </c>
      <c r="B776" s="57"/>
      <c r="C776" s="117"/>
      <c r="D776" s="117"/>
      <c r="E776" s="117"/>
      <c r="F776" s="117"/>
      <c r="G776" s="57"/>
      <c r="H776" s="114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115"/>
      <c r="T776" s="115"/>
      <c r="U776" s="115"/>
      <c r="V776" s="115"/>
      <c r="W776" s="115"/>
      <c r="X776" s="115"/>
      <c r="Y776" s="115"/>
      <c r="Z776" s="57"/>
      <c r="AA776" s="57"/>
      <c r="AB776" s="82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</row>
    <row r="777" spans="1:51" s="71" customFormat="1" ht="15" customHeight="1">
      <c r="A777" s="57">
        <v>738</v>
      </c>
      <c r="B777" s="57"/>
      <c r="C777" s="117"/>
      <c r="D777" s="117"/>
      <c r="E777" s="117"/>
      <c r="F777" s="117"/>
      <c r="G777" s="57"/>
      <c r="H777" s="114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115"/>
      <c r="T777" s="115"/>
      <c r="U777" s="115"/>
      <c r="V777" s="115"/>
      <c r="W777" s="115"/>
      <c r="X777" s="115"/>
      <c r="Y777" s="115"/>
      <c r="Z777" s="57"/>
      <c r="AA777" s="57"/>
      <c r="AB777" s="82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</row>
    <row r="778" spans="1:51" s="71" customFormat="1" ht="15" customHeight="1">
      <c r="A778" s="49">
        <v>739</v>
      </c>
      <c r="B778" s="57"/>
      <c r="C778" s="117"/>
      <c r="D778" s="117"/>
      <c r="E778" s="117"/>
      <c r="F778" s="117"/>
      <c r="G778" s="57"/>
      <c r="H778" s="114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115"/>
      <c r="T778" s="115"/>
      <c r="U778" s="115"/>
      <c r="V778" s="115"/>
      <c r="W778" s="115"/>
      <c r="X778" s="115"/>
      <c r="Y778" s="115"/>
      <c r="Z778" s="57"/>
      <c r="AA778" s="57"/>
      <c r="AB778" s="82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</row>
    <row r="779" spans="1:51" s="71" customFormat="1" ht="15" customHeight="1">
      <c r="A779" s="57">
        <v>740</v>
      </c>
      <c r="B779" s="57"/>
      <c r="C779" s="117"/>
      <c r="D779" s="117"/>
      <c r="E779" s="117"/>
      <c r="F779" s="117"/>
      <c r="G779" s="57"/>
      <c r="H779" s="114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115"/>
      <c r="T779" s="115"/>
      <c r="U779" s="115"/>
      <c r="V779" s="115"/>
      <c r="W779" s="115"/>
      <c r="X779" s="115"/>
      <c r="Y779" s="115"/>
      <c r="Z779" s="57"/>
      <c r="AA779" s="57"/>
      <c r="AB779" s="82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</row>
    <row r="780" spans="1:51" s="71" customFormat="1" ht="15" customHeight="1">
      <c r="A780" s="49">
        <v>741</v>
      </c>
      <c r="B780" s="57"/>
      <c r="C780" s="117"/>
      <c r="D780" s="117"/>
      <c r="E780" s="117"/>
      <c r="F780" s="117"/>
      <c r="G780" s="57"/>
      <c r="H780" s="114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115"/>
      <c r="T780" s="115"/>
      <c r="U780" s="115"/>
      <c r="V780" s="115"/>
      <c r="W780" s="115"/>
      <c r="X780" s="115"/>
      <c r="Y780" s="115"/>
      <c r="Z780" s="57"/>
      <c r="AA780" s="57"/>
      <c r="AB780" s="82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</row>
    <row r="781" spans="1:51" s="71" customFormat="1" ht="15" customHeight="1">
      <c r="A781" s="57">
        <v>742</v>
      </c>
      <c r="B781" s="57"/>
      <c r="C781" s="57"/>
      <c r="D781" s="57"/>
      <c r="E781" s="57"/>
      <c r="F781" s="57"/>
      <c r="G781" s="57"/>
      <c r="H781" s="114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115"/>
      <c r="T781" s="115"/>
      <c r="U781" s="115"/>
      <c r="V781" s="115"/>
      <c r="W781" s="115"/>
      <c r="X781" s="115"/>
      <c r="Y781" s="115"/>
      <c r="Z781" s="57"/>
      <c r="AA781" s="57"/>
      <c r="AB781" s="82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</row>
    <row r="782" spans="1:51" s="71" customFormat="1" ht="15" customHeight="1">
      <c r="A782" s="49">
        <v>743</v>
      </c>
      <c r="B782" s="57"/>
      <c r="C782" s="117"/>
      <c r="D782" s="117"/>
      <c r="E782" s="117"/>
      <c r="F782" s="117"/>
      <c r="G782" s="57"/>
      <c r="H782" s="114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115"/>
      <c r="T782" s="115"/>
      <c r="U782" s="115"/>
      <c r="V782" s="115"/>
      <c r="W782" s="115"/>
      <c r="X782" s="115"/>
      <c r="Y782" s="115"/>
      <c r="Z782" s="57"/>
      <c r="AA782" s="57"/>
      <c r="AB782" s="82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</row>
    <row r="783" spans="1:51" s="71" customFormat="1" ht="15" customHeight="1">
      <c r="A783" s="57">
        <v>744</v>
      </c>
      <c r="B783" s="57"/>
      <c r="C783" s="117"/>
      <c r="D783" s="117"/>
      <c r="E783" s="117"/>
      <c r="F783" s="117"/>
      <c r="G783" s="57"/>
      <c r="H783" s="114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115"/>
      <c r="T783" s="115"/>
      <c r="U783" s="115"/>
      <c r="V783" s="115"/>
      <c r="W783" s="115"/>
      <c r="X783" s="115"/>
      <c r="Y783" s="115"/>
      <c r="Z783" s="57"/>
      <c r="AA783" s="57"/>
      <c r="AB783" s="82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</row>
    <row r="784" spans="1:51" s="71" customFormat="1" ht="15" customHeight="1">
      <c r="A784" s="49">
        <v>745</v>
      </c>
      <c r="B784" s="57"/>
      <c r="C784" s="117"/>
      <c r="D784" s="117"/>
      <c r="E784" s="117"/>
      <c r="F784" s="117"/>
      <c r="G784" s="57"/>
      <c r="H784" s="114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115"/>
      <c r="T784" s="115"/>
      <c r="U784" s="115"/>
      <c r="V784" s="115"/>
      <c r="W784" s="115"/>
      <c r="X784" s="115"/>
      <c r="Y784" s="115"/>
      <c r="Z784" s="57"/>
      <c r="AA784" s="57"/>
      <c r="AB784" s="82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</row>
    <row r="785" spans="1:51" s="71" customFormat="1" ht="15" customHeight="1">
      <c r="A785" s="57">
        <v>746</v>
      </c>
      <c r="B785" s="57"/>
      <c r="C785" s="117"/>
      <c r="D785" s="117"/>
      <c r="E785" s="117"/>
      <c r="F785" s="117"/>
      <c r="G785" s="57"/>
      <c r="H785" s="114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115"/>
      <c r="T785" s="115"/>
      <c r="U785" s="115"/>
      <c r="V785" s="115"/>
      <c r="W785" s="115"/>
      <c r="X785" s="115"/>
      <c r="Y785" s="115"/>
      <c r="Z785" s="57"/>
      <c r="AA785" s="57"/>
      <c r="AB785" s="82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</row>
    <row r="786" spans="1:51" s="71" customFormat="1" ht="15" customHeight="1">
      <c r="A786" s="49">
        <v>747</v>
      </c>
      <c r="B786" s="57"/>
      <c r="C786" s="57"/>
      <c r="D786" s="57"/>
      <c r="E786" s="57"/>
      <c r="F786" s="57"/>
      <c r="G786" s="57"/>
      <c r="H786" s="114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115"/>
      <c r="T786" s="115"/>
      <c r="U786" s="115"/>
      <c r="V786" s="115"/>
      <c r="W786" s="115"/>
      <c r="X786" s="115"/>
      <c r="Y786" s="115"/>
      <c r="Z786" s="57"/>
      <c r="AA786" s="57"/>
      <c r="AB786" s="82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</row>
    <row r="787" spans="1:51" s="71" customFormat="1" ht="15" customHeight="1">
      <c r="A787" s="57">
        <v>748</v>
      </c>
      <c r="B787" s="57"/>
      <c r="C787" s="57"/>
      <c r="D787" s="57"/>
      <c r="E787" s="57"/>
      <c r="F787" s="57"/>
      <c r="G787" s="57"/>
      <c r="H787" s="114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115"/>
      <c r="T787" s="115"/>
      <c r="U787" s="115"/>
      <c r="V787" s="115"/>
      <c r="W787" s="115"/>
      <c r="X787" s="115"/>
      <c r="Y787" s="115"/>
      <c r="Z787" s="57"/>
      <c r="AA787" s="57"/>
      <c r="AB787" s="82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</row>
    <row r="788" spans="1:51" s="71" customFormat="1" ht="15" customHeight="1">
      <c r="A788" s="49">
        <v>749</v>
      </c>
      <c r="B788" s="57"/>
      <c r="C788" s="57"/>
      <c r="D788" s="57"/>
      <c r="E788" s="57"/>
      <c r="F788" s="57"/>
      <c r="G788" s="57"/>
      <c r="H788" s="114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115"/>
      <c r="T788" s="115"/>
      <c r="U788" s="115"/>
      <c r="V788" s="115"/>
      <c r="W788" s="115"/>
      <c r="X788" s="115"/>
      <c r="Y788" s="115"/>
      <c r="Z788" s="57"/>
      <c r="AA788" s="57"/>
      <c r="AB788" s="82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</row>
    <row r="789" spans="1:51" s="71" customFormat="1" ht="15" customHeight="1">
      <c r="A789" s="57">
        <v>750</v>
      </c>
      <c r="B789" s="57"/>
      <c r="C789" s="57"/>
      <c r="D789" s="57"/>
      <c r="E789" s="57"/>
      <c r="F789" s="57"/>
      <c r="G789" s="57"/>
      <c r="H789" s="114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115"/>
      <c r="T789" s="115"/>
      <c r="U789" s="115"/>
      <c r="V789" s="115"/>
      <c r="W789" s="115"/>
      <c r="X789" s="115"/>
      <c r="Y789" s="115"/>
      <c r="Z789" s="57"/>
      <c r="AA789" s="57"/>
      <c r="AB789" s="82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</row>
    <row r="790" spans="1:51" s="71" customFormat="1" ht="15" customHeight="1">
      <c r="A790" s="49">
        <v>751</v>
      </c>
      <c r="B790" s="57"/>
      <c r="C790" s="57"/>
      <c r="D790" s="57"/>
      <c r="E790" s="57"/>
      <c r="F790" s="57"/>
      <c r="G790" s="57"/>
      <c r="H790" s="114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115"/>
      <c r="T790" s="115"/>
      <c r="U790" s="115"/>
      <c r="V790" s="115"/>
      <c r="W790" s="115"/>
      <c r="X790" s="115"/>
      <c r="Y790" s="115"/>
      <c r="Z790" s="57"/>
      <c r="AA790" s="57"/>
      <c r="AB790" s="82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</row>
    <row r="791" spans="1:51" s="71" customFormat="1" ht="15" customHeight="1">
      <c r="A791" s="57">
        <v>752</v>
      </c>
      <c r="B791" s="57"/>
      <c r="C791" s="57"/>
      <c r="D791" s="57"/>
      <c r="E791" s="57"/>
      <c r="F791" s="57"/>
      <c r="G791" s="57"/>
      <c r="H791" s="114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115"/>
      <c r="T791" s="115"/>
      <c r="U791" s="115"/>
      <c r="V791" s="115"/>
      <c r="W791" s="115"/>
      <c r="X791" s="115"/>
      <c r="Y791" s="115"/>
      <c r="Z791" s="57"/>
      <c r="AA791" s="57"/>
      <c r="AB791" s="82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</row>
    <row r="792" spans="1:51" s="71" customFormat="1" ht="15" customHeight="1">
      <c r="A792" s="49">
        <v>753</v>
      </c>
      <c r="B792" s="57"/>
      <c r="C792" s="57"/>
      <c r="D792" s="57"/>
      <c r="E792" s="57"/>
      <c r="F792" s="57"/>
      <c r="G792" s="57"/>
      <c r="H792" s="114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115"/>
      <c r="T792" s="115"/>
      <c r="U792" s="115"/>
      <c r="V792" s="115"/>
      <c r="W792" s="115"/>
      <c r="X792" s="115"/>
      <c r="Y792" s="115"/>
      <c r="Z792" s="57"/>
      <c r="AA792" s="57"/>
      <c r="AB792" s="82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</row>
    <row r="793" spans="1:51" s="71" customFormat="1" ht="15" customHeight="1">
      <c r="A793" s="57">
        <v>754</v>
      </c>
      <c r="B793" s="57"/>
      <c r="C793" s="57"/>
      <c r="D793" s="57"/>
      <c r="E793" s="57"/>
      <c r="F793" s="57"/>
      <c r="G793" s="57"/>
      <c r="H793" s="114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115"/>
      <c r="T793" s="115"/>
      <c r="U793" s="115"/>
      <c r="V793" s="115"/>
      <c r="W793" s="115"/>
      <c r="X793" s="115"/>
      <c r="Y793" s="115"/>
      <c r="Z793" s="57"/>
      <c r="AA793" s="57"/>
      <c r="AB793" s="82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</row>
    <row r="794" spans="1:51" s="71" customFormat="1" ht="15" customHeight="1">
      <c r="A794" s="49">
        <v>755</v>
      </c>
      <c r="B794" s="57"/>
      <c r="C794" s="57"/>
      <c r="D794" s="57"/>
      <c r="E794" s="57"/>
      <c r="F794" s="57"/>
      <c r="G794" s="57"/>
      <c r="H794" s="114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115"/>
      <c r="T794" s="115"/>
      <c r="U794" s="115"/>
      <c r="V794" s="115"/>
      <c r="W794" s="115"/>
      <c r="X794" s="115"/>
      <c r="Y794" s="115"/>
      <c r="Z794" s="57"/>
      <c r="AA794" s="57"/>
      <c r="AB794" s="82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</row>
    <row r="795" spans="1:51" s="71" customFormat="1" ht="15" customHeight="1">
      <c r="A795" s="57">
        <v>756</v>
      </c>
      <c r="B795" s="57"/>
      <c r="C795" s="57"/>
      <c r="D795" s="57"/>
      <c r="E795" s="57"/>
      <c r="F795" s="57"/>
      <c r="G795" s="57"/>
      <c r="H795" s="114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115"/>
      <c r="T795" s="115"/>
      <c r="U795" s="115"/>
      <c r="V795" s="115"/>
      <c r="W795" s="115"/>
      <c r="X795" s="115"/>
      <c r="Y795" s="115"/>
      <c r="Z795" s="57"/>
      <c r="AA795" s="57"/>
      <c r="AB795" s="82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</row>
    <row r="796" spans="1:51" s="71" customFormat="1" ht="15" customHeight="1">
      <c r="A796" s="49">
        <v>757</v>
      </c>
      <c r="B796" s="57"/>
      <c r="C796" s="57"/>
      <c r="D796" s="57"/>
      <c r="E796" s="57"/>
      <c r="F796" s="57"/>
      <c r="G796" s="57"/>
      <c r="H796" s="114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115"/>
      <c r="T796" s="115"/>
      <c r="U796" s="115"/>
      <c r="V796" s="115"/>
      <c r="W796" s="115"/>
      <c r="X796" s="115"/>
      <c r="Y796" s="115"/>
      <c r="Z796" s="57"/>
      <c r="AA796" s="57"/>
      <c r="AB796" s="82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</row>
    <row r="797" spans="1:51" s="71" customFormat="1" ht="15" customHeight="1">
      <c r="A797" s="57">
        <v>758</v>
      </c>
      <c r="B797" s="57"/>
      <c r="C797" s="57"/>
      <c r="D797" s="57"/>
      <c r="E797" s="57"/>
      <c r="F797" s="57"/>
      <c r="G797" s="57"/>
      <c r="H797" s="114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115"/>
      <c r="T797" s="115"/>
      <c r="U797" s="115"/>
      <c r="V797" s="115"/>
      <c r="W797" s="115"/>
      <c r="X797" s="115"/>
      <c r="Y797" s="115"/>
      <c r="Z797" s="57"/>
      <c r="AA797" s="57"/>
      <c r="AB797" s="82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</row>
    <row r="798" spans="1:51" s="71" customFormat="1" ht="15" customHeight="1">
      <c r="A798" s="49">
        <v>759</v>
      </c>
      <c r="B798" s="57"/>
      <c r="C798" s="57"/>
      <c r="D798" s="57"/>
      <c r="E798" s="57"/>
      <c r="F798" s="57"/>
      <c r="G798" s="57"/>
      <c r="H798" s="114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115"/>
      <c r="T798" s="115"/>
      <c r="U798" s="115"/>
      <c r="V798" s="115"/>
      <c r="W798" s="115"/>
      <c r="X798" s="115"/>
      <c r="Y798" s="115"/>
      <c r="Z798" s="57"/>
      <c r="AA798" s="57"/>
      <c r="AB798" s="82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</row>
    <row r="799" spans="1:51" s="71" customFormat="1" ht="15" customHeight="1">
      <c r="A799" s="57">
        <v>760</v>
      </c>
      <c r="B799" s="57"/>
      <c r="C799" s="57"/>
      <c r="D799" s="57"/>
      <c r="E799" s="57"/>
      <c r="F799" s="57"/>
      <c r="G799" s="57"/>
      <c r="H799" s="114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115"/>
      <c r="T799" s="115"/>
      <c r="U799" s="115"/>
      <c r="V799" s="115"/>
      <c r="W799" s="115"/>
      <c r="X799" s="115"/>
      <c r="Y799" s="115"/>
      <c r="Z799" s="57"/>
      <c r="AA799" s="57"/>
      <c r="AB799" s="82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</row>
    <row r="800" spans="1:51" s="71" customFormat="1" ht="15" customHeight="1">
      <c r="A800" s="49">
        <v>761</v>
      </c>
      <c r="B800" s="57"/>
      <c r="C800" s="57"/>
      <c r="D800" s="57"/>
      <c r="E800" s="57"/>
      <c r="F800" s="57"/>
      <c r="G800" s="57"/>
      <c r="H800" s="114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115"/>
      <c r="T800" s="115"/>
      <c r="U800" s="115"/>
      <c r="V800" s="115"/>
      <c r="W800" s="115"/>
      <c r="X800" s="115"/>
      <c r="Y800" s="115"/>
      <c r="Z800" s="57"/>
      <c r="AA800" s="57"/>
      <c r="AB800" s="82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</row>
    <row r="801" spans="1:51" s="71" customFormat="1" ht="15" customHeight="1">
      <c r="A801" s="57">
        <v>762</v>
      </c>
      <c r="B801" s="57"/>
      <c r="C801" s="57"/>
      <c r="D801" s="57"/>
      <c r="E801" s="57"/>
      <c r="F801" s="57"/>
      <c r="G801" s="57"/>
      <c r="H801" s="114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115"/>
      <c r="T801" s="115"/>
      <c r="U801" s="115"/>
      <c r="V801" s="115"/>
      <c r="W801" s="115"/>
      <c r="X801" s="115"/>
      <c r="Y801" s="115"/>
      <c r="Z801" s="57"/>
      <c r="AA801" s="57"/>
      <c r="AB801" s="82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</row>
    <row r="802" spans="1:51" s="71" customFormat="1" ht="15" customHeight="1">
      <c r="A802" s="49">
        <v>763</v>
      </c>
      <c r="B802" s="57"/>
      <c r="C802" s="57"/>
      <c r="D802" s="57"/>
      <c r="E802" s="57"/>
      <c r="F802" s="57"/>
      <c r="G802" s="57"/>
      <c r="H802" s="114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115"/>
      <c r="T802" s="115"/>
      <c r="U802" s="115"/>
      <c r="V802" s="115"/>
      <c r="W802" s="115"/>
      <c r="X802" s="115"/>
      <c r="Y802" s="115"/>
      <c r="Z802" s="57"/>
      <c r="AA802" s="57"/>
      <c r="AB802" s="82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</row>
    <row r="803" spans="1:51" s="71" customFormat="1" ht="15" customHeight="1">
      <c r="A803" s="57">
        <v>764</v>
      </c>
      <c r="B803" s="57"/>
      <c r="C803" s="57"/>
      <c r="D803" s="57"/>
      <c r="E803" s="57"/>
      <c r="F803" s="57"/>
      <c r="G803" s="57"/>
      <c r="H803" s="114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115"/>
      <c r="T803" s="115"/>
      <c r="U803" s="115"/>
      <c r="V803" s="115"/>
      <c r="W803" s="115"/>
      <c r="X803" s="115"/>
      <c r="Y803" s="115"/>
      <c r="Z803" s="57"/>
      <c r="AA803" s="57"/>
      <c r="AB803" s="82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</row>
    <row r="804" spans="1:51" s="71" customFormat="1" ht="15" customHeight="1">
      <c r="A804" s="49">
        <v>765</v>
      </c>
      <c r="B804" s="57"/>
      <c r="C804" s="57"/>
      <c r="D804" s="57"/>
      <c r="E804" s="57"/>
      <c r="F804" s="57"/>
      <c r="G804" s="57"/>
      <c r="H804" s="114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115"/>
      <c r="T804" s="115"/>
      <c r="U804" s="115"/>
      <c r="V804" s="115"/>
      <c r="W804" s="115"/>
      <c r="X804" s="115"/>
      <c r="Y804" s="115"/>
      <c r="Z804" s="57"/>
      <c r="AA804" s="57"/>
      <c r="AB804" s="82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</row>
    <row r="805" spans="1:51" s="71" customFormat="1" ht="15" customHeight="1">
      <c r="A805" s="57">
        <v>766</v>
      </c>
      <c r="B805" s="57"/>
      <c r="C805" s="57"/>
      <c r="D805" s="57"/>
      <c r="E805" s="57"/>
      <c r="F805" s="57"/>
      <c r="G805" s="57"/>
      <c r="H805" s="114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115"/>
      <c r="T805" s="115"/>
      <c r="U805" s="115"/>
      <c r="V805" s="115"/>
      <c r="W805" s="115"/>
      <c r="X805" s="115"/>
      <c r="Y805" s="115"/>
      <c r="Z805" s="57"/>
      <c r="AA805" s="57"/>
      <c r="AB805" s="82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</row>
    <row r="806" spans="1:51" s="71" customFormat="1" ht="15" customHeight="1">
      <c r="A806" s="49">
        <v>767</v>
      </c>
      <c r="B806" s="57"/>
      <c r="C806" s="57"/>
      <c r="D806" s="57"/>
      <c r="E806" s="57"/>
      <c r="F806" s="57"/>
      <c r="G806" s="57"/>
      <c r="H806" s="114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115"/>
      <c r="T806" s="115"/>
      <c r="U806" s="115"/>
      <c r="V806" s="115"/>
      <c r="W806" s="115"/>
      <c r="X806" s="115"/>
      <c r="Y806" s="115"/>
      <c r="Z806" s="57"/>
      <c r="AA806" s="57"/>
      <c r="AB806" s="82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</row>
    <row r="807" spans="1:51" s="71" customFormat="1" ht="15" customHeight="1">
      <c r="A807" s="57">
        <v>768</v>
      </c>
      <c r="B807" s="57"/>
      <c r="C807" s="57"/>
      <c r="D807" s="57"/>
      <c r="E807" s="57"/>
      <c r="F807" s="57"/>
      <c r="G807" s="57"/>
      <c r="H807" s="114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115"/>
      <c r="T807" s="115"/>
      <c r="U807" s="115"/>
      <c r="V807" s="115"/>
      <c r="W807" s="115"/>
      <c r="X807" s="115"/>
      <c r="Y807" s="115"/>
      <c r="Z807" s="57"/>
      <c r="AA807" s="57"/>
      <c r="AB807" s="82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</row>
    <row r="808" spans="1:51" s="71" customFormat="1" ht="15" customHeight="1">
      <c r="A808" s="49">
        <v>769</v>
      </c>
      <c r="B808" s="57"/>
      <c r="C808" s="57"/>
      <c r="D808" s="57"/>
      <c r="E808" s="57"/>
      <c r="F808" s="57"/>
      <c r="G808" s="57"/>
      <c r="H808" s="114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115"/>
      <c r="T808" s="115"/>
      <c r="U808" s="115"/>
      <c r="V808" s="115"/>
      <c r="W808" s="115"/>
      <c r="X808" s="115"/>
      <c r="Y808" s="115"/>
      <c r="Z808" s="57"/>
      <c r="AA808" s="57"/>
      <c r="AB808" s="82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</row>
    <row r="809" spans="1:51" s="71" customFormat="1" ht="15" customHeight="1">
      <c r="A809" s="57">
        <v>770</v>
      </c>
      <c r="B809" s="57"/>
      <c r="C809" s="57"/>
      <c r="D809" s="57"/>
      <c r="E809" s="57"/>
      <c r="F809" s="57"/>
      <c r="G809" s="57"/>
      <c r="H809" s="114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115"/>
      <c r="T809" s="115"/>
      <c r="U809" s="115"/>
      <c r="V809" s="115"/>
      <c r="W809" s="115"/>
      <c r="X809" s="115"/>
      <c r="Y809" s="115"/>
      <c r="Z809" s="57"/>
      <c r="AA809" s="57"/>
      <c r="AB809" s="82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</row>
    <row r="810" spans="1:51" s="71" customFormat="1" ht="15" customHeight="1">
      <c r="A810" s="49">
        <v>771</v>
      </c>
      <c r="B810" s="57"/>
      <c r="C810" s="57"/>
      <c r="D810" s="57"/>
      <c r="E810" s="57"/>
      <c r="F810" s="57"/>
      <c r="G810" s="57"/>
      <c r="H810" s="114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115"/>
      <c r="T810" s="115"/>
      <c r="U810" s="115"/>
      <c r="V810" s="115"/>
      <c r="W810" s="115"/>
      <c r="X810" s="115"/>
      <c r="Y810" s="115"/>
      <c r="Z810" s="57"/>
      <c r="AA810" s="57"/>
      <c r="AB810" s="82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</row>
    <row r="811" spans="1:51" s="71" customFormat="1" ht="15" customHeight="1">
      <c r="A811" s="57">
        <v>772</v>
      </c>
      <c r="B811" s="57"/>
      <c r="C811" s="57"/>
      <c r="D811" s="57"/>
      <c r="E811" s="57"/>
      <c r="F811" s="57"/>
      <c r="G811" s="57"/>
      <c r="H811" s="114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115"/>
      <c r="T811" s="115"/>
      <c r="U811" s="115"/>
      <c r="V811" s="115"/>
      <c r="W811" s="115"/>
      <c r="X811" s="115"/>
      <c r="Y811" s="115"/>
      <c r="Z811" s="57"/>
      <c r="AA811" s="57"/>
      <c r="AB811" s="82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</row>
    <row r="812" spans="1:51" s="71" customFormat="1" ht="15" customHeight="1">
      <c r="A812" s="49">
        <v>773</v>
      </c>
      <c r="B812" s="57"/>
      <c r="C812" s="57"/>
      <c r="D812" s="57"/>
      <c r="E812" s="57"/>
      <c r="F812" s="57"/>
      <c r="G812" s="57"/>
      <c r="H812" s="114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115"/>
      <c r="T812" s="115"/>
      <c r="U812" s="115"/>
      <c r="V812" s="115"/>
      <c r="W812" s="115"/>
      <c r="X812" s="115"/>
      <c r="Y812" s="115"/>
      <c r="Z812" s="57"/>
      <c r="AA812" s="57"/>
      <c r="AB812" s="82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</row>
    <row r="813" spans="1:51" s="71" customFormat="1" ht="15" customHeight="1">
      <c r="A813" s="57">
        <v>774</v>
      </c>
      <c r="B813" s="57"/>
      <c r="C813" s="57"/>
      <c r="D813" s="57"/>
      <c r="E813" s="57"/>
      <c r="F813" s="57"/>
      <c r="G813" s="57"/>
      <c r="H813" s="114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115"/>
      <c r="T813" s="115"/>
      <c r="U813" s="115"/>
      <c r="V813" s="115"/>
      <c r="W813" s="115"/>
      <c r="X813" s="115"/>
      <c r="Y813" s="115"/>
      <c r="Z813" s="57"/>
      <c r="AA813" s="57"/>
      <c r="AB813" s="82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</row>
    <row r="814" spans="1:51" s="71" customFormat="1" ht="15" customHeight="1">
      <c r="A814" s="49">
        <v>775</v>
      </c>
      <c r="B814" s="57"/>
      <c r="C814" s="57"/>
      <c r="D814" s="57"/>
      <c r="E814" s="57"/>
      <c r="F814" s="57"/>
      <c r="G814" s="57"/>
      <c r="H814" s="114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115"/>
      <c r="T814" s="115"/>
      <c r="U814" s="115"/>
      <c r="V814" s="115"/>
      <c r="W814" s="115"/>
      <c r="X814" s="115"/>
      <c r="Y814" s="115"/>
      <c r="Z814" s="57"/>
      <c r="AA814" s="57"/>
      <c r="AB814" s="82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</row>
    <row r="815" spans="1:51" s="71" customFormat="1" ht="15" customHeight="1">
      <c r="A815" s="57">
        <v>776</v>
      </c>
      <c r="B815" s="57"/>
      <c r="C815" s="57"/>
      <c r="D815" s="57"/>
      <c r="E815" s="57"/>
      <c r="F815" s="57"/>
      <c r="G815" s="57"/>
      <c r="H815" s="114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115"/>
      <c r="T815" s="115"/>
      <c r="U815" s="115"/>
      <c r="V815" s="115"/>
      <c r="W815" s="115"/>
      <c r="X815" s="115"/>
      <c r="Y815" s="115"/>
      <c r="Z815" s="57"/>
      <c r="AA815" s="57"/>
      <c r="AB815" s="82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</row>
    <row r="816" spans="1:51" s="71" customFormat="1" ht="15" customHeight="1">
      <c r="A816" s="49">
        <v>777</v>
      </c>
      <c r="B816" s="57"/>
      <c r="C816" s="57"/>
      <c r="D816" s="57"/>
      <c r="E816" s="57"/>
      <c r="F816" s="57"/>
      <c r="G816" s="57"/>
      <c r="H816" s="114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115"/>
      <c r="T816" s="115"/>
      <c r="U816" s="115"/>
      <c r="V816" s="115"/>
      <c r="W816" s="115"/>
      <c r="X816" s="115"/>
      <c r="Y816" s="115"/>
      <c r="Z816" s="57"/>
      <c r="AA816" s="57"/>
      <c r="AB816" s="82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</row>
    <row r="817" spans="1:51" s="71" customFormat="1" ht="15" customHeight="1">
      <c r="A817" s="57">
        <v>778</v>
      </c>
      <c r="B817" s="57"/>
      <c r="C817" s="57"/>
      <c r="D817" s="57"/>
      <c r="E817" s="57"/>
      <c r="F817" s="57"/>
      <c r="G817" s="57"/>
      <c r="H817" s="114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115"/>
      <c r="T817" s="115"/>
      <c r="U817" s="115"/>
      <c r="V817" s="115"/>
      <c r="W817" s="115"/>
      <c r="X817" s="115"/>
      <c r="Y817" s="115"/>
      <c r="Z817" s="57"/>
      <c r="AA817" s="57"/>
      <c r="AB817" s="82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</row>
    <row r="818" spans="1:51" s="71" customFormat="1" ht="15" customHeight="1">
      <c r="A818" s="49">
        <v>779</v>
      </c>
      <c r="B818" s="57"/>
      <c r="C818" s="57"/>
      <c r="D818" s="57"/>
      <c r="E818" s="57"/>
      <c r="F818" s="57"/>
      <c r="G818" s="57"/>
      <c r="H818" s="114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115"/>
      <c r="T818" s="115"/>
      <c r="U818" s="115"/>
      <c r="V818" s="115"/>
      <c r="W818" s="115"/>
      <c r="X818" s="115"/>
      <c r="Y818" s="115"/>
      <c r="Z818" s="57"/>
      <c r="AA818" s="57"/>
      <c r="AB818" s="82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</row>
    <row r="819" spans="1:51" s="71" customFormat="1" ht="15" customHeight="1">
      <c r="A819" s="57">
        <v>780</v>
      </c>
      <c r="B819" s="57"/>
      <c r="C819" s="57"/>
      <c r="D819" s="57"/>
      <c r="E819" s="57"/>
      <c r="F819" s="57"/>
      <c r="G819" s="57"/>
      <c r="H819" s="114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115"/>
      <c r="T819" s="115"/>
      <c r="U819" s="115"/>
      <c r="V819" s="115"/>
      <c r="W819" s="115"/>
      <c r="X819" s="115"/>
      <c r="Y819" s="115"/>
      <c r="Z819" s="57"/>
      <c r="AA819" s="57"/>
      <c r="AB819" s="82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</row>
    <row r="820" spans="1:51" s="71" customFormat="1" ht="15" customHeight="1">
      <c r="A820" s="49">
        <v>781</v>
      </c>
      <c r="B820" s="57"/>
      <c r="C820" s="57"/>
      <c r="D820" s="57"/>
      <c r="E820" s="57"/>
      <c r="F820" s="57"/>
      <c r="G820" s="57"/>
      <c r="H820" s="114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115"/>
      <c r="T820" s="115"/>
      <c r="U820" s="115"/>
      <c r="V820" s="115"/>
      <c r="W820" s="115"/>
      <c r="X820" s="115"/>
      <c r="Y820" s="115"/>
      <c r="Z820" s="57"/>
      <c r="AA820" s="57"/>
      <c r="AB820" s="82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</row>
    <row r="821" spans="1:51" s="71" customFormat="1" ht="15" customHeight="1">
      <c r="A821" s="57">
        <v>782</v>
      </c>
      <c r="B821" s="57"/>
      <c r="C821" s="57"/>
      <c r="D821" s="57"/>
      <c r="E821" s="57"/>
      <c r="F821" s="57"/>
      <c r="G821" s="57"/>
      <c r="H821" s="114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115"/>
      <c r="T821" s="115"/>
      <c r="U821" s="115"/>
      <c r="V821" s="115"/>
      <c r="W821" s="115"/>
      <c r="X821" s="115"/>
      <c r="Y821" s="115"/>
      <c r="Z821" s="57"/>
      <c r="AA821" s="57"/>
      <c r="AB821" s="82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</row>
    <row r="822" spans="1:51" s="71" customFormat="1" ht="15" customHeight="1">
      <c r="A822" s="49">
        <v>783</v>
      </c>
      <c r="B822" s="57"/>
      <c r="C822" s="57"/>
      <c r="D822" s="57"/>
      <c r="E822" s="57"/>
      <c r="F822" s="57"/>
      <c r="G822" s="57"/>
      <c r="H822" s="114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115"/>
      <c r="T822" s="115"/>
      <c r="U822" s="115"/>
      <c r="V822" s="115"/>
      <c r="W822" s="115"/>
      <c r="X822" s="115"/>
      <c r="Y822" s="115"/>
      <c r="Z822" s="57"/>
      <c r="AA822" s="57"/>
      <c r="AB822" s="82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</row>
    <row r="823" spans="1:51" s="71" customFormat="1" ht="15" customHeight="1">
      <c r="A823" s="57">
        <v>784</v>
      </c>
      <c r="B823" s="57"/>
      <c r="C823" s="57"/>
      <c r="D823" s="57"/>
      <c r="E823" s="57"/>
      <c r="F823" s="57"/>
      <c r="G823" s="57"/>
      <c r="H823" s="114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115"/>
      <c r="T823" s="115"/>
      <c r="U823" s="115"/>
      <c r="V823" s="115"/>
      <c r="W823" s="115"/>
      <c r="X823" s="115"/>
      <c r="Y823" s="115"/>
      <c r="Z823" s="57"/>
      <c r="AA823" s="57"/>
      <c r="AB823" s="82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</row>
    <row r="824" spans="1:51" s="71" customFormat="1" ht="15" customHeight="1">
      <c r="A824" s="49">
        <v>785</v>
      </c>
      <c r="B824" s="57"/>
      <c r="C824" s="57"/>
      <c r="D824" s="57"/>
      <c r="E824" s="57"/>
      <c r="F824" s="57"/>
      <c r="G824" s="57"/>
      <c r="H824" s="114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115"/>
      <c r="T824" s="115"/>
      <c r="U824" s="115"/>
      <c r="V824" s="115"/>
      <c r="W824" s="115"/>
      <c r="X824" s="115"/>
      <c r="Y824" s="115"/>
      <c r="Z824" s="57"/>
      <c r="AA824" s="57"/>
      <c r="AB824" s="82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</row>
    <row r="825" spans="1:51" s="71" customFormat="1" ht="15" customHeight="1">
      <c r="A825" s="57">
        <v>786</v>
      </c>
      <c r="B825" s="57"/>
      <c r="C825" s="57"/>
      <c r="D825" s="57"/>
      <c r="E825" s="57"/>
      <c r="F825" s="57"/>
      <c r="G825" s="57"/>
      <c r="H825" s="114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115"/>
      <c r="T825" s="115"/>
      <c r="U825" s="115"/>
      <c r="V825" s="115"/>
      <c r="W825" s="115"/>
      <c r="X825" s="115"/>
      <c r="Y825" s="115"/>
      <c r="Z825" s="57"/>
      <c r="AA825" s="57"/>
      <c r="AB825" s="82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</row>
    <row r="826" spans="1:51" s="71" customFormat="1" ht="15" customHeight="1">
      <c r="A826" s="49">
        <v>787</v>
      </c>
      <c r="B826" s="57"/>
      <c r="C826" s="57"/>
      <c r="D826" s="57"/>
      <c r="E826" s="57"/>
      <c r="F826" s="57"/>
      <c r="G826" s="57"/>
      <c r="H826" s="114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115"/>
      <c r="T826" s="115"/>
      <c r="U826" s="115"/>
      <c r="V826" s="115"/>
      <c r="W826" s="115"/>
      <c r="X826" s="115"/>
      <c r="Y826" s="115"/>
      <c r="Z826" s="57"/>
      <c r="AA826" s="57"/>
      <c r="AB826" s="82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</row>
    <row r="827" spans="1:51" s="71" customFormat="1" ht="15" customHeight="1">
      <c r="A827" s="50"/>
      <c r="B827" s="87"/>
      <c r="C827" s="87"/>
      <c r="D827" s="87"/>
      <c r="E827" s="87"/>
      <c r="F827" s="87"/>
      <c r="G827" s="87"/>
      <c r="H827" s="120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121"/>
      <c r="T827" s="121"/>
      <c r="U827" s="121"/>
      <c r="V827" s="121"/>
      <c r="W827" s="121"/>
      <c r="X827" s="121"/>
      <c r="Y827" s="121"/>
      <c r="Z827" s="87"/>
      <c r="AA827" s="87"/>
      <c r="AB827" s="122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  <c r="AW827" s="87"/>
      <c r="AX827" s="87"/>
      <c r="AY827" s="87"/>
    </row>
  </sheetData>
  <sheetProtection/>
  <mergeCells count="313">
    <mergeCell ref="B56:K56"/>
    <mergeCell ref="A58:A62"/>
    <mergeCell ref="B58:B62"/>
    <mergeCell ref="C58:C62"/>
    <mergeCell ref="D58:D62"/>
    <mergeCell ref="G58:G62"/>
    <mergeCell ref="E58:E62"/>
    <mergeCell ref="K58:K62"/>
    <mergeCell ref="F58:F62"/>
    <mergeCell ref="H58:H62"/>
    <mergeCell ref="Z58:AD58"/>
    <mergeCell ref="AG58:AH58"/>
    <mergeCell ref="S58:Y58"/>
    <mergeCell ref="U59:U62"/>
    <mergeCell ref="AA59:AD60"/>
    <mergeCell ref="W59:W62"/>
    <mergeCell ref="V59:V62"/>
    <mergeCell ref="S59:S62"/>
    <mergeCell ref="T59:T62"/>
    <mergeCell ref="AW59:AW62"/>
    <mergeCell ref="AX59:AX62"/>
    <mergeCell ref="AI59:AM60"/>
    <mergeCell ref="AV58:AW58"/>
    <mergeCell ref="AR59:AR62"/>
    <mergeCell ref="AO59:AO62"/>
    <mergeCell ref="AM61:AM62"/>
    <mergeCell ref="AL61:AL62"/>
    <mergeCell ref="O59:O62"/>
    <mergeCell ref="P59:P62"/>
    <mergeCell ref="M59:M62"/>
    <mergeCell ref="N59:N62"/>
    <mergeCell ref="AS59:AS62"/>
    <mergeCell ref="AP59:AP62"/>
    <mergeCell ref="AK61:AK62"/>
    <mergeCell ref="Z59:Z62"/>
    <mergeCell ref="AG60:AG62"/>
    <mergeCell ref="Q59:R60"/>
    <mergeCell ref="AX58:AY58"/>
    <mergeCell ref="AV59:AV62"/>
    <mergeCell ref="M58:R58"/>
    <mergeCell ref="I58:I62"/>
    <mergeCell ref="J58:J62"/>
    <mergeCell ref="AD61:AD62"/>
    <mergeCell ref="AA61:AA62"/>
    <mergeCell ref="L58:L62"/>
    <mergeCell ref="Q61:Q62"/>
    <mergeCell ref="R61:R62"/>
    <mergeCell ref="AN59:AN62"/>
    <mergeCell ref="AI58:AN58"/>
    <mergeCell ref="AZ58:BA58"/>
    <mergeCell ref="AZ59:AZ62"/>
    <mergeCell ref="BA59:BA62"/>
    <mergeCell ref="AQ59:AQ62"/>
    <mergeCell ref="AY59:AY62"/>
    <mergeCell ref="AP58:AT58"/>
    <mergeCell ref="AU58:AU62"/>
    <mergeCell ref="AT59:AT62"/>
    <mergeCell ref="AC61:AC62"/>
    <mergeCell ref="X59:X62"/>
    <mergeCell ref="Y59:Y62"/>
    <mergeCell ref="AI61:AI62"/>
    <mergeCell ref="AJ61:AJ62"/>
    <mergeCell ref="AF58:AF62"/>
    <mergeCell ref="AB61:AB62"/>
    <mergeCell ref="AH60:AH62"/>
    <mergeCell ref="AG59:AH59"/>
    <mergeCell ref="AE58:AE62"/>
    <mergeCell ref="AZ77:BA77"/>
    <mergeCell ref="AZ78:BA78"/>
    <mergeCell ref="AZ64:BA64"/>
    <mergeCell ref="AZ65:BA65"/>
    <mergeCell ref="AZ66:BA66"/>
    <mergeCell ref="AZ67:BA67"/>
    <mergeCell ref="AZ68:BA68"/>
    <mergeCell ref="AZ69:BA69"/>
    <mergeCell ref="AZ70:BA70"/>
    <mergeCell ref="AZ72:BA72"/>
    <mergeCell ref="AZ73:BA73"/>
    <mergeCell ref="AZ74:BA74"/>
    <mergeCell ref="AZ75:BA75"/>
    <mergeCell ref="AZ76:BA76"/>
    <mergeCell ref="AZ94:BA94"/>
    <mergeCell ref="AZ95:BA95"/>
    <mergeCell ref="AZ83:BA83"/>
    <mergeCell ref="AZ84:BA84"/>
    <mergeCell ref="AZ85:BA85"/>
    <mergeCell ref="AZ86:BA86"/>
    <mergeCell ref="AZ87:BA87"/>
    <mergeCell ref="AZ88:BA88"/>
    <mergeCell ref="AZ89:BA89"/>
    <mergeCell ref="AZ90:BA90"/>
    <mergeCell ref="AZ91:BA91"/>
    <mergeCell ref="AZ92:BA92"/>
    <mergeCell ref="AZ79:BA79"/>
    <mergeCell ref="AZ80:BA80"/>
    <mergeCell ref="AZ81:BA81"/>
    <mergeCell ref="AZ82:BA82"/>
    <mergeCell ref="AZ112:BA112"/>
    <mergeCell ref="AZ114:BA114"/>
    <mergeCell ref="AZ96:BA96"/>
    <mergeCell ref="AZ97:BA97"/>
    <mergeCell ref="AZ98:BA98"/>
    <mergeCell ref="AZ100:BA100"/>
    <mergeCell ref="AZ102:BA102"/>
    <mergeCell ref="AZ104:BA104"/>
    <mergeCell ref="AZ106:BA106"/>
    <mergeCell ref="AZ108:BA108"/>
    <mergeCell ref="AZ109:BA109"/>
    <mergeCell ref="AZ111:BA111"/>
    <mergeCell ref="AZ127:BA127"/>
    <mergeCell ref="AZ128:BA128"/>
    <mergeCell ref="AZ115:BA115"/>
    <mergeCell ref="AZ116:BA116"/>
    <mergeCell ref="AZ118:BA118"/>
    <mergeCell ref="AZ119:BA119"/>
    <mergeCell ref="AZ121:BA121"/>
    <mergeCell ref="AZ122:BA122"/>
    <mergeCell ref="AZ135:BA135"/>
    <mergeCell ref="AZ136:BA136"/>
    <mergeCell ref="AZ123:BA123"/>
    <mergeCell ref="AZ124:BA124"/>
    <mergeCell ref="AZ125:BA125"/>
    <mergeCell ref="AZ126:BA126"/>
    <mergeCell ref="AZ129:BA129"/>
    <mergeCell ref="AZ130:BA130"/>
    <mergeCell ref="AZ131:BA131"/>
    <mergeCell ref="AZ132:BA132"/>
    <mergeCell ref="AZ133:BA133"/>
    <mergeCell ref="AZ134:BA134"/>
    <mergeCell ref="AZ160:BA160"/>
    <mergeCell ref="AZ161:BA161"/>
    <mergeCell ref="AZ145:BA145"/>
    <mergeCell ref="AZ147:BA147"/>
    <mergeCell ref="AZ149:BA149"/>
    <mergeCell ref="AZ151:BA151"/>
    <mergeCell ref="AZ153:BA153"/>
    <mergeCell ref="AZ154:BA154"/>
    <mergeCell ref="AZ155:BA155"/>
    <mergeCell ref="AZ156:BA156"/>
    <mergeCell ref="AZ157:BA157"/>
    <mergeCell ref="AZ158:BA158"/>
    <mergeCell ref="AZ137:BA137"/>
    <mergeCell ref="AZ139:BA139"/>
    <mergeCell ref="AZ141:BA141"/>
    <mergeCell ref="AZ143:BA143"/>
    <mergeCell ref="AZ172:BA172"/>
    <mergeCell ref="AZ173:BA173"/>
    <mergeCell ref="AZ162:BA162"/>
    <mergeCell ref="AZ163:BA163"/>
    <mergeCell ref="AZ164:BA164"/>
    <mergeCell ref="AZ165:BA165"/>
    <mergeCell ref="AZ166:BA166"/>
    <mergeCell ref="AZ167:BA167"/>
    <mergeCell ref="AZ168:BA168"/>
    <mergeCell ref="AZ169:BA169"/>
    <mergeCell ref="AZ170:BA170"/>
    <mergeCell ref="AZ171:BA171"/>
    <mergeCell ref="AZ186:BA186"/>
    <mergeCell ref="AZ187:BA187"/>
    <mergeCell ref="AZ175:BA175"/>
    <mergeCell ref="AZ176:BA176"/>
    <mergeCell ref="AZ177:BA177"/>
    <mergeCell ref="AZ178:BA178"/>
    <mergeCell ref="AZ179:BA179"/>
    <mergeCell ref="AZ180:BA180"/>
    <mergeCell ref="AZ194:BA194"/>
    <mergeCell ref="AZ195:BA195"/>
    <mergeCell ref="AZ182:BA182"/>
    <mergeCell ref="AZ183:BA183"/>
    <mergeCell ref="AZ184:BA184"/>
    <mergeCell ref="AZ185:BA185"/>
    <mergeCell ref="AZ188:BA188"/>
    <mergeCell ref="AZ189:BA189"/>
    <mergeCell ref="AZ190:BA190"/>
    <mergeCell ref="AZ191:BA191"/>
    <mergeCell ref="AZ192:BA192"/>
    <mergeCell ref="AZ193:BA193"/>
    <mergeCell ref="AZ212:BA212"/>
    <mergeCell ref="AZ213:BA213"/>
    <mergeCell ref="AZ201:BA201"/>
    <mergeCell ref="AZ202:BA202"/>
    <mergeCell ref="AZ203:BA203"/>
    <mergeCell ref="AZ204:BA204"/>
    <mergeCell ref="AZ205:BA205"/>
    <mergeCell ref="AZ206:BA206"/>
    <mergeCell ref="AZ207:BA207"/>
    <mergeCell ref="AZ209:BA209"/>
    <mergeCell ref="AZ210:BA210"/>
    <mergeCell ref="AZ211:BA211"/>
    <mergeCell ref="AZ196:BA196"/>
    <mergeCell ref="AZ197:BA197"/>
    <mergeCell ref="AZ199:BA199"/>
    <mergeCell ref="AZ200:BA200"/>
    <mergeCell ref="AZ224:BA224"/>
    <mergeCell ref="AZ225:BA225"/>
    <mergeCell ref="AZ214:BA214"/>
    <mergeCell ref="AZ215:BA215"/>
    <mergeCell ref="AZ216:BA216"/>
    <mergeCell ref="AZ217:BA217"/>
    <mergeCell ref="AZ218:BA218"/>
    <mergeCell ref="AZ219:BA219"/>
    <mergeCell ref="AZ220:BA220"/>
    <mergeCell ref="AZ221:BA221"/>
    <mergeCell ref="AZ222:BA222"/>
    <mergeCell ref="AZ223:BA223"/>
    <mergeCell ref="AZ242:BA242"/>
    <mergeCell ref="AZ243:BA243"/>
    <mergeCell ref="AZ226:BA226"/>
    <mergeCell ref="AZ227:BA227"/>
    <mergeCell ref="AZ229:BA229"/>
    <mergeCell ref="AZ232:BA232"/>
    <mergeCell ref="AZ234:BA234"/>
    <mergeCell ref="AZ236:BA236"/>
    <mergeCell ref="AZ254:BA254"/>
    <mergeCell ref="AZ256:BA256"/>
    <mergeCell ref="AZ237:BA237"/>
    <mergeCell ref="AZ238:BA238"/>
    <mergeCell ref="AZ239:BA239"/>
    <mergeCell ref="AZ241:BA241"/>
    <mergeCell ref="AZ244:BA244"/>
    <mergeCell ref="AZ245:BA245"/>
    <mergeCell ref="AZ248:BA248"/>
    <mergeCell ref="AZ249:BA249"/>
    <mergeCell ref="AZ250:BA250"/>
    <mergeCell ref="AZ252:BA252"/>
    <mergeCell ref="AZ276:BA276"/>
    <mergeCell ref="AZ277:BA277"/>
    <mergeCell ref="AZ265:BA265"/>
    <mergeCell ref="AZ267:BA267"/>
    <mergeCell ref="AZ268:BA268"/>
    <mergeCell ref="AZ269:BA269"/>
    <mergeCell ref="AZ270:BA270"/>
    <mergeCell ref="AZ271:BA271"/>
    <mergeCell ref="AZ272:BA272"/>
    <mergeCell ref="AZ273:BA273"/>
    <mergeCell ref="AZ274:BA274"/>
    <mergeCell ref="AZ275:BA275"/>
    <mergeCell ref="AZ258:BA258"/>
    <mergeCell ref="AZ259:BA259"/>
    <mergeCell ref="AZ261:BA261"/>
    <mergeCell ref="AZ263:BA263"/>
    <mergeCell ref="AZ288:BA288"/>
    <mergeCell ref="AZ289:BA289"/>
    <mergeCell ref="AZ278:BA278"/>
    <mergeCell ref="AZ279:BA279"/>
    <mergeCell ref="AZ280:BA280"/>
    <mergeCell ref="AZ281:BA281"/>
    <mergeCell ref="AZ282:BA282"/>
    <mergeCell ref="AZ283:BA283"/>
    <mergeCell ref="AZ284:BA284"/>
    <mergeCell ref="AZ285:BA285"/>
    <mergeCell ref="AZ286:BA286"/>
    <mergeCell ref="AZ287:BA287"/>
    <mergeCell ref="AZ301:BA301"/>
    <mergeCell ref="AZ302:BA302"/>
    <mergeCell ref="AZ290:BA290"/>
    <mergeCell ref="AZ291:BA291"/>
    <mergeCell ref="AZ292:BA292"/>
    <mergeCell ref="AZ293:BA293"/>
    <mergeCell ref="AZ294:BA294"/>
    <mergeCell ref="AZ295:BA295"/>
    <mergeCell ref="AZ309:BA309"/>
    <mergeCell ref="AZ310:BA310"/>
    <mergeCell ref="AZ297:BA297"/>
    <mergeCell ref="AZ298:BA298"/>
    <mergeCell ref="AZ299:BA299"/>
    <mergeCell ref="AZ300:BA300"/>
    <mergeCell ref="AZ303:BA303"/>
    <mergeCell ref="AZ304:BA304"/>
    <mergeCell ref="AZ305:BA305"/>
    <mergeCell ref="AZ306:BA306"/>
    <mergeCell ref="AZ307:BA307"/>
    <mergeCell ref="AZ308:BA308"/>
    <mergeCell ref="AZ326:BA326"/>
    <mergeCell ref="AZ327:BA327"/>
    <mergeCell ref="AZ315:BA315"/>
    <mergeCell ref="AZ316:BA316"/>
    <mergeCell ref="AZ317:BA317"/>
    <mergeCell ref="AZ318:BA318"/>
    <mergeCell ref="AZ319:BA319"/>
    <mergeCell ref="AZ320:BA320"/>
    <mergeCell ref="AZ321:BA321"/>
    <mergeCell ref="AZ322:BA322"/>
    <mergeCell ref="AZ323:BA323"/>
    <mergeCell ref="AZ324:BA324"/>
    <mergeCell ref="AZ311:BA311"/>
    <mergeCell ref="AZ312:BA312"/>
    <mergeCell ref="AZ313:BA313"/>
    <mergeCell ref="AZ314:BA314"/>
    <mergeCell ref="AZ341:BA341"/>
    <mergeCell ref="AZ328:BA328"/>
    <mergeCell ref="AZ329:BA329"/>
    <mergeCell ref="AZ330:BA330"/>
    <mergeCell ref="AZ331:BA331"/>
    <mergeCell ref="AZ332:BA332"/>
    <mergeCell ref="AZ333:BA333"/>
    <mergeCell ref="AZ334:BA334"/>
    <mergeCell ref="AZ335:BA335"/>
    <mergeCell ref="AZ336:BA336"/>
    <mergeCell ref="AZ337:BA337"/>
    <mergeCell ref="AZ338:BA338"/>
    <mergeCell ref="AZ339:BA339"/>
    <mergeCell ref="AZ340:BA340"/>
    <mergeCell ref="AZ93:BA93"/>
    <mergeCell ref="AZ350:BA350"/>
    <mergeCell ref="AZ342:BA342"/>
    <mergeCell ref="AZ343:BA343"/>
    <mergeCell ref="AZ344:BA344"/>
    <mergeCell ref="AZ345:BA345"/>
    <mergeCell ref="AZ347:BA347"/>
    <mergeCell ref="AZ346:BA346"/>
    <mergeCell ref="AZ348:BA348"/>
    <mergeCell ref="AZ349:BA349"/>
  </mergeCells>
  <dataValidations count="7">
    <dataValidation allowBlank="1" showErrorMessage="1" prompt="&#10;" sqref="Z705:Z706 J296:L296 AA286:AB350 Z653:Z654 Z649:Z651 Z643:Z644 Z621:Z631 Z615:Z617 Z584:Z585 Z579:Z582 Z574:Z575 Z552:Z553 Z549:Z550 Z518:Z519 Z509:Z512 Z502:Z503 Z496:Z500 Z486:Z489 Z472:Z473 Z466:Z468 Z461:Z464 Z452:Z459 Z448:Z450 Z439:Z446 Z435:Z437 Z423:Z428 Z420:Z421 Z409:Z410 Z403:Z405 Z397:Z401 Z385:Z386 Z373:Z374 Z364:Z370 Z359:Z362 Z669:Z673 Z701:Z703 Z695:Z697 Z686:Z693 Z676:Z683 AA352:AB827 Z657:Z658 AC64:AF827 AA72:AA285 AB65:AB285"/>
    <dataValidation type="whole" allowBlank="1" showInputMessage="1" showErrorMessage="1" error="должно быто целое число, не более 20&#10;" sqref="K297:L827 K64:L295">
      <formula1>0</formula1>
      <formula2>5000</formula2>
    </dataValidation>
    <dataValidation type="whole" allowBlank="1" showInputMessage="1" showErrorMessage="1" error="должно быто целое число, не более 20&#10;" sqref="J297:J827 J64:J295">
      <formula1>1</formula1>
      <formula2>1000</formula2>
    </dataValidation>
    <dataValidation type="list" allowBlank="1" showInputMessage="1" showErrorMessage="1" sqref="B64:B827 M64:Y827 G64:G827 AG64:AO827">
      <formula1>OFFSET(B$3,0,0,B$2,1)</formula1>
    </dataValidation>
    <dataValidation type="whole" allowBlank="1" showInputMessage="1" showErrorMessage="1" sqref="H64:H827">
      <formula1>1800</formula1>
      <formula2>2012</formula2>
    </dataValidation>
    <dataValidation type="list" allowBlank="1" showInputMessage="1" showErrorMessage="1" sqref="B56">
      <formula1>OFFSET($C$3,0,0,$C$2,1)</formula1>
    </dataValidation>
    <dataValidation type="whole" allowBlank="1" showInputMessage="1" showErrorMessage="1" error="должно быто целое число, не более 20&#10;" sqref="I64:I827">
      <formula1>1</formula1>
      <formula2>20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4.8515625" style="0" customWidth="1"/>
    <col min="2" max="2" width="24.8515625" style="0" customWidth="1"/>
    <col min="3" max="3" width="5.28125" style="0" customWidth="1"/>
    <col min="4" max="4" width="25.7109375" style="0" customWidth="1"/>
    <col min="5" max="5" width="27.140625" style="0" customWidth="1"/>
    <col min="6" max="6" width="20.140625" style="0" customWidth="1"/>
  </cols>
  <sheetData>
    <row r="1" spans="1:2" ht="15" customHeight="1">
      <c r="A1" s="17"/>
      <c r="B1" t="s">
        <v>39</v>
      </c>
    </row>
    <row r="2" spans="1:4" ht="15.75">
      <c r="A2" s="1"/>
      <c r="B2" t="s">
        <v>37</v>
      </c>
      <c r="C2" s="3"/>
      <c r="D2" t="s">
        <v>38</v>
      </c>
    </row>
    <row r="3" spans="1:6" ht="15.75">
      <c r="A3">
        <v>100</v>
      </c>
      <c r="B3" s="4" t="s">
        <v>40</v>
      </c>
      <c r="C3" s="3">
        <v>0</v>
      </c>
      <c r="E3">
        <f ca="1">IF(C3&gt;0,OFFSET(B4,-C4,0),"")</f>
      </c>
      <c r="F3" t="str">
        <f>IF(C3&lt;1,IF(ISERR(SEARCH("МР",B3)),B3,REPLACE(B3,SEARCH("МР",B3),2,"муниципальный район")),"")</f>
        <v>Большесельский муниципальный район</v>
      </c>
    </row>
    <row r="4" spans="1:6" ht="15.75">
      <c r="A4">
        <v>101</v>
      </c>
      <c r="B4" s="5"/>
      <c r="C4" s="6">
        <v>1</v>
      </c>
      <c r="D4" s="7" t="s">
        <v>41</v>
      </c>
      <c r="E4" t="str">
        <f ca="1">IF(C4&gt;0,OFFSET(B4,-C4,0),"")</f>
        <v>Большесельский МР</v>
      </c>
      <c r="F4">
        <f aca="true" t="shared" si="0" ref="F4:F67">IF(C4&lt;1,IF(ISERR(SEARCH("МР",B4)),B4,REPLACE(B4,SEARCH("МР",B4),2,"муниципальный район")),"")</f>
      </c>
    </row>
    <row r="5" spans="1:6" ht="15.75">
      <c r="A5">
        <v>102</v>
      </c>
      <c r="B5" s="5"/>
      <c r="C5" s="6">
        <v>2</v>
      </c>
      <c r="D5" s="7" t="s">
        <v>42</v>
      </c>
      <c r="E5" t="str">
        <f aca="true" ca="1" t="shared" si="1" ref="E5:E68">IF(C5&gt;0,OFFSET(B5,-C5,0),"")</f>
        <v>Большесельский МР</v>
      </c>
      <c r="F5">
        <f t="shared" si="0"/>
      </c>
    </row>
    <row r="6" spans="1:6" ht="15.75">
      <c r="A6">
        <v>103</v>
      </c>
      <c r="B6" s="5"/>
      <c r="C6" s="6">
        <v>3</v>
      </c>
      <c r="D6" s="7" t="s">
        <v>43</v>
      </c>
      <c r="E6" t="str">
        <f ca="1" t="shared" si="1"/>
        <v>Большесельский МР</v>
      </c>
      <c r="F6">
        <f t="shared" si="0"/>
      </c>
    </row>
    <row r="7" spans="1:6" ht="15.75">
      <c r="A7">
        <v>200</v>
      </c>
      <c r="B7" s="9" t="s">
        <v>44</v>
      </c>
      <c r="C7" s="8">
        <v>0</v>
      </c>
      <c r="E7">
        <f ca="1" t="shared" si="1"/>
      </c>
      <c r="F7" t="str">
        <f t="shared" si="0"/>
        <v>Борисоглебский муниципальный район</v>
      </c>
    </row>
    <row r="8" spans="1:6" ht="15.75">
      <c r="A8">
        <v>201</v>
      </c>
      <c r="B8" s="10"/>
      <c r="C8" s="6">
        <v>1</v>
      </c>
      <c r="D8" s="11" t="s">
        <v>45</v>
      </c>
      <c r="E8" t="str">
        <f ca="1" t="shared" si="1"/>
        <v>Борисоглебский МР</v>
      </c>
      <c r="F8">
        <f t="shared" si="0"/>
      </c>
    </row>
    <row r="9" spans="1:6" ht="15.75">
      <c r="A9">
        <v>202</v>
      </c>
      <c r="B9" s="10"/>
      <c r="C9" s="6">
        <v>2</v>
      </c>
      <c r="D9" s="11" t="s">
        <v>46</v>
      </c>
      <c r="E9" t="str">
        <f ca="1" t="shared" si="1"/>
        <v>Борисоглебский МР</v>
      </c>
      <c r="F9">
        <f t="shared" si="0"/>
      </c>
    </row>
    <row r="10" spans="1:6" ht="15.75">
      <c r="A10">
        <v>203</v>
      </c>
      <c r="B10" s="10"/>
      <c r="C10" s="6">
        <v>3</v>
      </c>
      <c r="D10" s="11" t="s">
        <v>47</v>
      </c>
      <c r="E10" t="str">
        <f ca="1" t="shared" si="1"/>
        <v>Борисоглебский МР</v>
      </c>
      <c r="F10">
        <f t="shared" si="0"/>
      </c>
    </row>
    <row r="11" spans="1:6" ht="15.75">
      <c r="A11">
        <v>204</v>
      </c>
      <c r="B11" s="10"/>
      <c r="C11" s="6">
        <v>4</v>
      </c>
      <c r="D11" s="11" t="s">
        <v>48</v>
      </c>
      <c r="E11" t="str">
        <f ca="1" t="shared" si="1"/>
        <v>Борисоглебский МР</v>
      </c>
      <c r="F11">
        <f t="shared" si="0"/>
      </c>
    </row>
    <row r="12" spans="1:6" ht="15.75">
      <c r="A12">
        <v>205</v>
      </c>
      <c r="B12" s="10"/>
      <c r="C12" s="6">
        <v>5</v>
      </c>
      <c r="D12" s="11" t="s">
        <v>49</v>
      </c>
      <c r="E12" t="str">
        <f ca="1" t="shared" si="1"/>
        <v>Борисоглебский МР</v>
      </c>
      <c r="F12">
        <f t="shared" si="0"/>
      </c>
    </row>
    <row r="13" spans="1:6" ht="15.75">
      <c r="A13">
        <v>300</v>
      </c>
      <c r="B13" s="4" t="s">
        <v>50</v>
      </c>
      <c r="C13" s="8">
        <v>0</v>
      </c>
      <c r="E13">
        <f ca="1" t="shared" si="1"/>
      </c>
      <c r="F13" t="str">
        <f t="shared" si="0"/>
        <v>Брейтовский муниципальный район</v>
      </c>
    </row>
    <row r="14" spans="1:6" ht="15.75">
      <c r="A14">
        <v>301</v>
      </c>
      <c r="B14" s="5"/>
      <c r="C14" s="6">
        <v>1</v>
      </c>
      <c r="D14" s="11" t="s">
        <v>51</v>
      </c>
      <c r="E14" t="str">
        <f ca="1" t="shared" si="1"/>
        <v>Брейтовский МР</v>
      </c>
      <c r="F14">
        <f t="shared" si="0"/>
      </c>
    </row>
    <row r="15" spans="1:6" ht="15.75">
      <c r="A15">
        <v>302</v>
      </c>
      <c r="B15" s="5"/>
      <c r="C15" s="6">
        <v>2</v>
      </c>
      <c r="D15" s="11" t="s">
        <v>52</v>
      </c>
      <c r="E15" t="str">
        <f ca="1" t="shared" si="1"/>
        <v>Брейтовский МР</v>
      </c>
      <c r="F15">
        <f t="shared" si="0"/>
      </c>
    </row>
    <row r="16" spans="1:6" ht="15.75">
      <c r="A16">
        <v>303</v>
      </c>
      <c r="B16" s="5"/>
      <c r="C16" s="6">
        <v>3</v>
      </c>
      <c r="D16" s="11" t="s">
        <v>53</v>
      </c>
      <c r="E16" t="str">
        <f ca="1" t="shared" si="1"/>
        <v>Брейтовский МР</v>
      </c>
      <c r="F16">
        <f t="shared" si="0"/>
      </c>
    </row>
    <row r="17" spans="1:6" ht="15.75">
      <c r="A17">
        <v>400</v>
      </c>
      <c r="B17" s="4" t="s">
        <v>54</v>
      </c>
      <c r="C17" s="8">
        <v>0</v>
      </c>
      <c r="E17">
        <f ca="1" t="shared" si="1"/>
      </c>
      <c r="F17" t="str">
        <f t="shared" si="0"/>
        <v>Гаврилов-Ямский муниципальный район</v>
      </c>
    </row>
    <row r="18" spans="1:6" ht="15.75">
      <c r="A18">
        <v>401</v>
      </c>
      <c r="B18" s="5"/>
      <c r="C18" s="6">
        <v>1</v>
      </c>
      <c r="D18" s="11" t="s">
        <v>55</v>
      </c>
      <c r="E18" t="str">
        <f ca="1" t="shared" si="1"/>
        <v>Гаврилов-Ямский МР</v>
      </c>
      <c r="F18">
        <f t="shared" si="0"/>
      </c>
    </row>
    <row r="19" spans="1:6" ht="15.75">
      <c r="A19">
        <v>402</v>
      </c>
      <c r="B19" s="5"/>
      <c r="C19" s="6">
        <v>2</v>
      </c>
      <c r="D19" s="11" t="s">
        <v>56</v>
      </c>
      <c r="E19" t="str">
        <f ca="1" t="shared" si="1"/>
        <v>Гаврилов-Ямский МР</v>
      </c>
      <c r="F19">
        <f t="shared" si="0"/>
      </c>
    </row>
    <row r="20" spans="1:6" ht="15.75">
      <c r="A20">
        <v>403</v>
      </c>
      <c r="B20" s="5"/>
      <c r="C20" s="6">
        <v>3</v>
      </c>
      <c r="D20" s="11" t="s">
        <v>57</v>
      </c>
      <c r="E20" t="str">
        <f ca="1" t="shared" si="1"/>
        <v>Гаврилов-Ямский МР</v>
      </c>
      <c r="F20">
        <f t="shared" si="0"/>
      </c>
    </row>
    <row r="21" spans="1:6" ht="15.75">
      <c r="A21">
        <v>404</v>
      </c>
      <c r="B21" s="5"/>
      <c r="C21" s="6">
        <v>4</v>
      </c>
      <c r="D21" s="11" t="s">
        <v>58</v>
      </c>
      <c r="E21" t="str">
        <f ca="1" t="shared" si="1"/>
        <v>Гаврилов-Ямский МР</v>
      </c>
      <c r="F21">
        <f t="shared" si="0"/>
      </c>
    </row>
    <row r="22" spans="1:6" ht="15.75">
      <c r="A22">
        <v>405</v>
      </c>
      <c r="B22" s="5"/>
      <c r="C22" s="6">
        <v>5</v>
      </c>
      <c r="D22" s="11" t="s">
        <v>59</v>
      </c>
      <c r="E22" t="str">
        <f ca="1" t="shared" si="1"/>
        <v>Гаврилов-Ямский МР</v>
      </c>
      <c r="F22">
        <f t="shared" si="0"/>
      </c>
    </row>
    <row r="23" spans="1:6" ht="15.75">
      <c r="A23">
        <v>500</v>
      </c>
      <c r="B23" s="4" t="s">
        <v>60</v>
      </c>
      <c r="C23" s="8">
        <v>0</v>
      </c>
      <c r="E23">
        <f ca="1" t="shared" si="1"/>
      </c>
      <c r="F23" t="str">
        <f t="shared" si="0"/>
        <v>Даниловский муниципальный район</v>
      </c>
    </row>
    <row r="24" spans="1:6" ht="15.75">
      <c r="A24">
        <v>501</v>
      </c>
      <c r="B24" s="5"/>
      <c r="C24" s="6">
        <v>1</v>
      </c>
      <c r="D24" s="12" t="s">
        <v>61</v>
      </c>
      <c r="E24" t="str">
        <f ca="1" t="shared" si="1"/>
        <v>Даниловский МР</v>
      </c>
      <c r="F24">
        <f t="shared" si="0"/>
      </c>
    </row>
    <row r="25" spans="1:6" ht="15.75">
      <c r="A25">
        <v>502</v>
      </c>
      <c r="B25" s="5"/>
      <c r="C25" s="6">
        <v>2</v>
      </c>
      <c r="D25" s="11" t="s">
        <v>62</v>
      </c>
      <c r="E25" t="str">
        <f ca="1" t="shared" si="1"/>
        <v>Даниловский МР</v>
      </c>
      <c r="F25">
        <f t="shared" si="0"/>
      </c>
    </row>
    <row r="26" spans="1:6" ht="15.75">
      <c r="A26">
        <v>503</v>
      </c>
      <c r="B26" s="13"/>
      <c r="C26" s="6">
        <v>3</v>
      </c>
      <c r="D26" s="11" t="s">
        <v>63</v>
      </c>
      <c r="E26" t="str">
        <f ca="1" t="shared" si="1"/>
        <v>Даниловский МР</v>
      </c>
      <c r="F26">
        <f t="shared" si="0"/>
      </c>
    </row>
    <row r="27" spans="1:6" ht="15.75">
      <c r="A27">
        <v>504</v>
      </c>
      <c r="B27" s="13"/>
      <c r="C27" s="6">
        <v>4</v>
      </c>
      <c r="D27" s="11" t="s">
        <v>64</v>
      </c>
      <c r="E27" t="str">
        <f ca="1" t="shared" si="1"/>
        <v>Даниловский МР</v>
      </c>
      <c r="F27">
        <f t="shared" si="0"/>
      </c>
    </row>
    <row r="28" spans="1:6" ht="15.75">
      <c r="A28">
        <v>600</v>
      </c>
      <c r="B28" s="14" t="s">
        <v>65</v>
      </c>
      <c r="C28" s="8">
        <v>0</v>
      </c>
      <c r="E28">
        <f ca="1" t="shared" si="1"/>
      </c>
      <c r="F28" t="str">
        <f t="shared" si="0"/>
        <v>Любимский муниципальный район</v>
      </c>
    </row>
    <row r="29" spans="1:6" ht="15.75">
      <c r="A29">
        <v>601</v>
      </c>
      <c r="B29" s="5"/>
      <c r="C29" s="6">
        <v>1</v>
      </c>
      <c r="D29" s="12" t="s">
        <v>66</v>
      </c>
      <c r="E29" t="str">
        <f ca="1" t="shared" si="1"/>
        <v>Любимский МР</v>
      </c>
      <c r="F29">
        <f t="shared" si="0"/>
      </c>
    </row>
    <row r="30" spans="1:6" ht="15.75">
      <c r="A30">
        <v>602</v>
      </c>
      <c r="B30" s="5"/>
      <c r="C30" s="6">
        <v>2</v>
      </c>
      <c r="D30" s="12" t="s">
        <v>67</v>
      </c>
      <c r="E30" t="str">
        <f ca="1" t="shared" si="1"/>
        <v>Любимский МР</v>
      </c>
      <c r="F30">
        <f t="shared" si="0"/>
      </c>
    </row>
    <row r="31" spans="1:6" ht="15.75">
      <c r="A31">
        <v>603</v>
      </c>
      <c r="B31" s="5"/>
      <c r="C31" s="6">
        <v>3</v>
      </c>
      <c r="D31" s="11" t="s">
        <v>68</v>
      </c>
      <c r="E31" t="str">
        <f ca="1" t="shared" si="1"/>
        <v>Любимский МР</v>
      </c>
      <c r="F31">
        <f t="shared" si="0"/>
      </c>
    </row>
    <row r="32" spans="1:6" ht="15.75">
      <c r="A32">
        <v>604</v>
      </c>
      <c r="B32" s="5"/>
      <c r="C32" s="6">
        <v>4</v>
      </c>
      <c r="D32" s="11" t="s">
        <v>69</v>
      </c>
      <c r="E32" t="str">
        <f ca="1" t="shared" si="1"/>
        <v>Любимский МР</v>
      </c>
      <c r="F32">
        <f t="shared" si="0"/>
      </c>
    </row>
    <row r="33" spans="1:6" ht="15.75">
      <c r="A33">
        <v>700</v>
      </c>
      <c r="B33" s="14" t="s">
        <v>70</v>
      </c>
      <c r="C33" s="8">
        <v>0</v>
      </c>
      <c r="E33">
        <f ca="1" t="shared" si="1"/>
      </c>
      <c r="F33" t="str">
        <f t="shared" si="0"/>
        <v>Мышкинский муниципальный район</v>
      </c>
    </row>
    <row r="34" spans="1:6" ht="15.75">
      <c r="A34">
        <v>701</v>
      </c>
      <c r="B34" s="5"/>
      <c r="C34" s="6">
        <v>1</v>
      </c>
      <c r="D34" s="12" t="s">
        <v>71</v>
      </c>
      <c r="E34" t="str">
        <f ca="1" t="shared" si="1"/>
        <v>Мышкинский МР</v>
      </c>
      <c r="F34">
        <f t="shared" si="0"/>
      </c>
    </row>
    <row r="35" spans="1:6" ht="15.75">
      <c r="A35">
        <v>702</v>
      </c>
      <c r="B35" s="5"/>
      <c r="C35" s="6">
        <v>2</v>
      </c>
      <c r="D35" s="11" t="s">
        <v>72</v>
      </c>
      <c r="E35" t="str">
        <f ca="1" t="shared" si="1"/>
        <v>Мышкинский МР</v>
      </c>
      <c r="F35">
        <f t="shared" si="0"/>
      </c>
    </row>
    <row r="36" spans="1:6" ht="15.75">
      <c r="A36">
        <v>703</v>
      </c>
      <c r="B36" s="5"/>
      <c r="C36" s="6">
        <v>3</v>
      </c>
      <c r="D36" s="12" t="s">
        <v>73</v>
      </c>
      <c r="E36" t="str">
        <f ca="1" t="shared" si="1"/>
        <v>Мышкинский МР</v>
      </c>
      <c r="F36">
        <f t="shared" si="0"/>
      </c>
    </row>
    <row r="37" spans="1:6" ht="15.75">
      <c r="A37">
        <v>800</v>
      </c>
      <c r="B37" s="4" t="s">
        <v>74</v>
      </c>
      <c r="C37" s="8">
        <v>0</v>
      </c>
      <c r="E37">
        <f ca="1" t="shared" si="1"/>
      </c>
      <c r="F37" t="str">
        <f t="shared" si="0"/>
        <v>Некоузский муниципальный район</v>
      </c>
    </row>
    <row r="38" spans="1:6" ht="15.75">
      <c r="A38">
        <v>801</v>
      </c>
      <c r="B38" s="5"/>
      <c r="C38" s="6">
        <v>1</v>
      </c>
      <c r="D38" s="7" t="s">
        <v>75</v>
      </c>
      <c r="E38" t="str">
        <f ca="1" t="shared" si="1"/>
        <v>Некоузский МР</v>
      </c>
      <c r="F38">
        <f t="shared" si="0"/>
      </c>
    </row>
    <row r="39" spans="1:6" ht="15.75">
      <c r="A39">
        <v>802</v>
      </c>
      <c r="B39" s="5"/>
      <c r="C39" s="6">
        <v>2</v>
      </c>
      <c r="D39" s="7" t="s">
        <v>76</v>
      </c>
      <c r="E39" t="str">
        <f ca="1" t="shared" si="1"/>
        <v>Некоузский МР</v>
      </c>
      <c r="F39">
        <f t="shared" si="0"/>
      </c>
    </row>
    <row r="40" spans="1:6" ht="15.75">
      <c r="A40">
        <v>803</v>
      </c>
      <c r="B40" s="5"/>
      <c r="C40" s="6">
        <v>3</v>
      </c>
      <c r="D40" s="7" t="s">
        <v>77</v>
      </c>
      <c r="E40" t="str">
        <f ca="1" t="shared" si="1"/>
        <v>Некоузский МР</v>
      </c>
      <c r="F40">
        <f t="shared" si="0"/>
      </c>
    </row>
    <row r="41" spans="1:6" ht="15.75">
      <c r="A41">
        <v>804</v>
      </c>
      <c r="B41" s="5"/>
      <c r="C41" s="6">
        <v>4</v>
      </c>
      <c r="D41" s="7" t="s">
        <v>78</v>
      </c>
      <c r="E41" t="str">
        <f ca="1" t="shared" si="1"/>
        <v>Некоузский МР</v>
      </c>
      <c r="F41">
        <f t="shared" si="0"/>
      </c>
    </row>
    <row r="42" spans="1:6" ht="15.75">
      <c r="A42">
        <v>900</v>
      </c>
      <c r="B42" s="14" t="s">
        <v>79</v>
      </c>
      <c r="C42" s="8">
        <v>0</v>
      </c>
      <c r="E42">
        <f ca="1" t="shared" si="1"/>
      </c>
      <c r="F42" t="str">
        <f t="shared" si="0"/>
        <v>Некрасовский муниципальный район</v>
      </c>
    </row>
    <row r="43" spans="1:6" ht="15.75">
      <c r="A43">
        <v>901</v>
      </c>
      <c r="B43" s="5"/>
      <c r="C43" s="6">
        <v>1</v>
      </c>
      <c r="D43" s="11" t="s">
        <v>80</v>
      </c>
      <c r="E43" t="str">
        <f ca="1" t="shared" si="1"/>
        <v>Некрасовский МР</v>
      </c>
      <c r="F43">
        <f t="shared" si="0"/>
      </c>
    </row>
    <row r="44" spans="1:6" ht="15.75">
      <c r="A44">
        <v>902</v>
      </c>
      <c r="B44" s="5"/>
      <c r="C44" s="6">
        <v>2</v>
      </c>
      <c r="D44" s="11" t="s">
        <v>81</v>
      </c>
      <c r="E44" t="str">
        <f ca="1" t="shared" si="1"/>
        <v>Некрасовский МР</v>
      </c>
      <c r="F44">
        <f t="shared" si="0"/>
      </c>
    </row>
    <row r="45" spans="1:6" ht="15.75">
      <c r="A45">
        <v>903</v>
      </c>
      <c r="B45" s="5"/>
      <c r="C45" s="6">
        <v>3</v>
      </c>
      <c r="D45" s="12" t="s">
        <v>82</v>
      </c>
      <c r="E45" t="str">
        <f ca="1" t="shared" si="1"/>
        <v>Некрасовский МР</v>
      </c>
      <c r="F45">
        <f t="shared" si="0"/>
      </c>
    </row>
    <row r="46" spans="1:6" ht="15.75">
      <c r="A46">
        <v>1000</v>
      </c>
      <c r="B46" s="14" t="s">
        <v>83</v>
      </c>
      <c r="C46" s="8">
        <v>0</v>
      </c>
      <c r="E46">
        <f ca="1" t="shared" si="1"/>
      </c>
      <c r="F46" t="str">
        <f t="shared" si="0"/>
        <v>Первомайский муниципальный район</v>
      </c>
    </row>
    <row r="47" spans="1:6" ht="15.75">
      <c r="A47">
        <v>1001</v>
      </c>
      <c r="B47" s="5"/>
      <c r="C47" s="6">
        <v>1</v>
      </c>
      <c r="D47" s="12" t="s">
        <v>84</v>
      </c>
      <c r="E47" t="str">
        <f ca="1" t="shared" si="1"/>
        <v>Первомайский МР</v>
      </c>
      <c r="F47">
        <f t="shared" si="0"/>
      </c>
    </row>
    <row r="48" spans="1:6" ht="15.75">
      <c r="A48">
        <v>1002</v>
      </c>
      <c r="B48" s="5"/>
      <c r="C48" s="6">
        <v>2</v>
      </c>
      <c r="D48" s="11" t="s">
        <v>85</v>
      </c>
      <c r="E48" t="str">
        <f ca="1" t="shared" si="1"/>
        <v>Первомайский МР</v>
      </c>
      <c r="F48">
        <f t="shared" si="0"/>
      </c>
    </row>
    <row r="49" spans="1:6" ht="15.75">
      <c r="A49">
        <v>1003</v>
      </c>
      <c r="B49" s="13"/>
      <c r="C49" s="6">
        <v>3</v>
      </c>
      <c r="D49" s="11" t="s">
        <v>86</v>
      </c>
      <c r="E49" t="str">
        <f ca="1" t="shared" si="1"/>
        <v>Первомайский МР</v>
      </c>
      <c r="F49">
        <f t="shared" si="0"/>
      </c>
    </row>
    <row r="50" spans="1:6" ht="31.5">
      <c r="A50">
        <v>1100</v>
      </c>
      <c r="B50" s="4" t="s">
        <v>87</v>
      </c>
      <c r="C50" s="8">
        <v>0</v>
      </c>
      <c r="E50">
        <f ca="1" t="shared" si="1"/>
      </c>
      <c r="F50" t="str">
        <f t="shared" si="0"/>
        <v>Городской округ Переславль-Залесский</v>
      </c>
    </row>
    <row r="51" spans="1:6" ht="15.75">
      <c r="A51">
        <v>1101</v>
      </c>
      <c r="B51" s="5"/>
      <c r="C51" s="6">
        <v>1</v>
      </c>
      <c r="D51" s="7" t="s">
        <v>88</v>
      </c>
      <c r="E51" t="str">
        <f ca="1" t="shared" si="1"/>
        <v>Городской округ Переславль-Залесский</v>
      </c>
      <c r="F51">
        <f t="shared" si="0"/>
      </c>
    </row>
    <row r="52" spans="1:6" ht="15.75">
      <c r="A52">
        <v>1200</v>
      </c>
      <c r="B52" s="14" t="s">
        <v>89</v>
      </c>
      <c r="C52" s="8">
        <v>0</v>
      </c>
      <c r="E52">
        <f ca="1" t="shared" si="1"/>
      </c>
      <c r="F52" t="str">
        <f t="shared" si="0"/>
        <v>Переславский муниципальный район</v>
      </c>
    </row>
    <row r="53" spans="1:6" ht="15.75">
      <c r="A53">
        <v>1201</v>
      </c>
      <c r="B53" s="5"/>
      <c r="C53" s="6">
        <v>1</v>
      </c>
      <c r="D53" s="11" t="s">
        <v>90</v>
      </c>
      <c r="E53" t="str">
        <f ca="1" t="shared" si="1"/>
        <v>Переславский МР</v>
      </c>
      <c r="F53">
        <f t="shared" si="0"/>
      </c>
    </row>
    <row r="54" spans="1:6" ht="15.75">
      <c r="A54">
        <v>1202</v>
      </c>
      <c r="B54" s="5"/>
      <c r="C54" s="6">
        <v>2</v>
      </c>
      <c r="D54" s="11" t="s">
        <v>91</v>
      </c>
      <c r="E54" t="str">
        <f ca="1" t="shared" si="1"/>
        <v>Переславский МР</v>
      </c>
      <c r="F54">
        <f t="shared" si="0"/>
      </c>
    </row>
    <row r="55" spans="1:6" ht="15.75">
      <c r="A55">
        <v>1203</v>
      </c>
      <c r="B55" s="5"/>
      <c r="C55" s="6">
        <v>3</v>
      </c>
      <c r="D55" s="11" t="s">
        <v>92</v>
      </c>
      <c r="E55" t="str">
        <f ca="1" t="shared" si="1"/>
        <v>Переславский МР</v>
      </c>
      <c r="F55">
        <f t="shared" si="0"/>
      </c>
    </row>
    <row r="56" spans="1:6" ht="15.75">
      <c r="A56">
        <v>1300</v>
      </c>
      <c r="B56" s="14" t="s">
        <v>93</v>
      </c>
      <c r="C56" s="8">
        <v>0</v>
      </c>
      <c r="E56">
        <f ca="1" t="shared" si="1"/>
      </c>
      <c r="F56" t="str">
        <f t="shared" si="0"/>
        <v>Пошехонский муниципальный район</v>
      </c>
    </row>
    <row r="57" spans="1:6" ht="15.75">
      <c r="A57">
        <v>1301</v>
      </c>
      <c r="B57" s="5"/>
      <c r="C57" s="6">
        <v>1</v>
      </c>
      <c r="D57" s="12" t="s">
        <v>94</v>
      </c>
      <c r="E57" t="str">
        <f ca="1" t="shared" si="1"/>
        <v>Пошехонский МР</v>
      </c>
      <c r="F57">
        <f t="shared" si="0"/>
      </c>
    </row>
    <row r="58" spans="1:6" ht="15.75">
      <c r="A58">
        <v>1302</v>
      </c>
      <c r="B58" s="13"/>
      <c r="C58" s="6">
        <v>2</v>
      </c>
      <c r="D58" s="11" t="s">
        <v>92</v>
      </c>
      <c r="E58" t="str">
        <f ca="1" t="shared" si="1"/>
        <v>Пошехонский МР</v>
      </c>
      <c r="F58">
        <f t="shared" si="0"/>
      </c>
    </row>
    <row r="59" spans="1:6" ht="15.75">
      <c r="A59">
        <v>1303</v>
      </c>
      <c r="B59" s="13"/>
      <c r="C59" s="6">
        <v>3</v>
      </c>
      <c r="D59" s="12" t="s">
        <v>95</v>
      </c>
      <c r="E59" t="str">
        <f ca="1" t="shared" si="1"/>
        <v>Пошехонский МР</v>
      </c>
      <c r="F59">
        <f t="shared" si="0"/>
      </c>
    </row>
    <row r="60" spans="1:6" ht="15.75">
      <c r="A60">
        <v>1304</v>
      </c>
      <c r="B60" s="13"/>
      <c r="C60" s="6">
        <v>4</v>
      </c>
      <c r="D60" s="11" t="s">
        <v>96</v>
      </c>
      <c r="E60" t="str">
        <f ca="1" t="shared" si="1"/>
        <v>Пошехонский МР</v>
      </c>
      <c r="F60">
        <f t="shared" si="0"/>
      </c>
    </row>
    <row r="61" spans="1:6" ht="15.75">
      <c r="A61">
        <v>1305</v>
      </c>
      <c r="B61" s="13"/>
      <c r="C61" s="6">
        <v>5</v>
      </c>
      <c r="D61" s="12" t="s">
        <v>67</v>
      </c>
      <c r="E61" t="str">
        <f ca="1" t="shared" si="1"/>
        <v>Пошехонский МР</v>
      </c>
      <c r="F61">
        <f t="shared" si="0"/>
      </c>
    </row>
    <row r="62" spans="1:6" ht="15.75">
      <c r="A62">
        <v>1400</v>
      </c>
      <c r="B62" s="14" t="s">
        <v>97</v>
      </c>
      <c r="C62" s="8">
        <v>0</v>
      </c>
      <c r="E62">
        <f ca="1" t="shared" si="1"/>
      </c>
      <c r="F62" t="str">
        <f t="shared" si="0"/>
        <v>Ростовский муниципальный район</v>
      </c>
    </row>
    <row r="63" spans="1:6" ht="15.75">
      <c r="A63">
        <v>1401</v>
      </c>
      <c r="B63" s="5"/>
      <c r="C63" s="6">
        <v>1</v>
      </c>
      <c r="D63" s="7" t="s">
        <v>98</v>
      </c>
      <c r="E63" t="str">
        <f ca="1" t="shared" si="1"/>
        <v>Ростовский МР</v>
      </c>
      <c r="F63">
        <f t="shared" si="0"/>
      </c>
    </row>
    <row r="64" spans="1:6" ht="15.75">
      <c r="A64">
        <v>1402</v>
      </c>
      <c r="B64" s="5"/>
      <c r="C64" s="6">
        <v>2</v>
      </c>
      <c r="D64" s="12" t="s">
        <v>99</v>
      </c>
      <c r="E64" t="str">
        <f ca="1" t="shared" si="1"/>
        <v>Ростовский МР</v>
      </c>
      <c r="F64">
        <f t="shared" si="0"/>
      </c>
    </row>
    <row r="65" spans="1:6" ht="15.75">
      <c r="A65">
        <v>1403</v>
      </c>
      <c r="B65" s="13"/>
      <c r="C65" s="6">
        <v>3</v>
      </c>
      <c r="D65" s="11" t="s">
        <v>100</v>
      </c>
      <c r="E65" t="str">
        <f ca="1" t="shared" si="1"/>
        <v>Ростовский МР</v>
      </c>
      <c r="F65">
        <f t="shared" si="0"/>
      </c>
    </row>
    <row r="66" spans="1:6" ht="15.75">
      <c r="A66">
        <v>1404</v>
      </c>
      <c r="B66" s="13"/>
      <c r="C66" s="6">
        <v>4</v>
      </c>
      <c r="D66" s="11" t="s">
        <v>101</v>
      </c>
      <c r="E66" t="str">
        <f ca="1" t="shared" si="1"/>
        <v>Ростовский МР</v>
      </c>
      <c r="F66">
        <f t="shared" si="0"/>
      </c>
    </row>
    <row r="67" spans="1:6" ht="15.75">
      <c r="A67">
        <v>1405</v>
      </c>
      <c r="B67" s="13"/>
      <c r="C67" s="6">
        <v>5</v>
      </c>
      <c r="D67" s="11" t="s">
        <v>102</v>
      </c>
      <c r="E67" t="str">
        <f ca="1" t="shared" si="1"/>
        <v>Ростовский МР</v>
      </c>
      <c r="F67">
        <f t="shared" si="0"/>
      </c>
    </row>
    <row r="68" spans="1:6" ht="31.5">
      <c r="A68">
        <v>1500</v>
      </c>
      <c r="B68" s="9" t="s">
        <v>103</v>
      </c>
      <c r="C68" s="8">
        <v>0</v>
      </c>
      <c r="E68">
        <f ca="1" t="shared" si="1"/>
      </c>
      <c r="F68" t="str">
        <f aca="true" t="shared" si="2" ref="F68:F105">IF(C68&lt;1,IF(ISERR(SEARCH("МР",B68)),B68,REPLACE(B68,SEARCH("МР",B68),2,"муниципальный район")),"")</f>
        <v>Городской округ Рыбинск</v>
      </c>
    </row>
    <row r="69" spans="1:6" ht="15.75">
      <c r="A69">
        <v>1501</v>
      </c>
      <c r="B69" s="5"/>
      <c r="C69" s="6">
        <v>1</v>
      </c>
      <c r="D69" t="s">
        <v>104</v>
      </c>
      <c r="E69" t="str">
        <f aca="true" ca="1" t="shared" si="3" ref="E69:E105">IF(C69&gt;0,OFFSET(B69,-C69,0),"")</f>
        <v>Городской округ Рыбинск</v>
      </c>
      <c r="F69">
        <f t="shared" si="2"/>
      </c>
    </row>
    <row r="70" spans="1:6" ht="15.75">
      <c r="A70">
        <v>1600</v>
      </c>
      <c r="B70" s="14" t="s">
        <v>105</v>
      </c>
      <c r="C70" s="8">
        <v>0</v>
      </c>
      <c r="E70">
        <f ca="1" t="shared" si="3"/>
      </c>
      <c r="F70" t="str">
        <f t="shared" si="2"/>
        <v>Рыбинский муниципальный район</v>
      </c>
    </row>
    <row r="71" spans="1:6" ht="15.75">
      <c r="A71">
        <v>1601</v>
      </c>
      <c r="B71" s="5"/>
      <c r="C71" s="6">
        <v>1</v>
      </c>
      <c r="D71" s="7" t="s">
        <v>106</v>
      </c>
      <c r="E71" t="str">
        <f ca="1" t="shared" si="3"/>
        <v>Рыбинский МР</v>
      </c>
      <c r="F71">
        <f t="shared" si="2"/>
      </c>
    </row>
    <row r="72" spans="1:6" ht="15.75">
      <c r="A72">
        <v>1602</v>
      </c>
      <c r="B72" s="5"/>
      <c r="C72" s="6">
        <v>2</v>
      </c>
      <c r="D72" s="11" t="s">
        <v>107</v>
      </c>
      <c r="E72" t="str">
        <f ca="1" t="shared" si="3"/>
        <v>Рыбинский МР</v>
      </c>
      <c r="F72">
        <f t="shared" si="2"/>
      </c>
    </row>
    <row r="73" spans="1:6" ht="15.75">
      <c r="A73">
        <v>1603</v>
      </c>
      <c r="B73" s="5"/>
      <c r="C73" s="6">
        <v>3</v>
      </c>
      <c r="D73" s="12" t="s">
        <v>78</v>
      </c>
      <c r="E73" t="str">
        <f ca="1" t="shared" si="3"/>
        <v>Рыбинский МР</v>
      </c>
      <c r="F73">
        <f t="shared" si="2"/>
      </c>
    </row>
    <row r="74" spans="1:6" ht="15.75">
      <c r="A74">
        <v>1604</v>
      </c>
      <c r="B74" s="5"/>
      <c r="C74" s="6">
        <v>4</v>
      </c>
      <c r="D74" s="12" t="s">
        <v>76</v>
      </c>
      <c r="E74" t="str">
        <f ca="1" t="shared" si="3"/>
        <v>Рыбинский МР</v>
      </c>
      <c r="F74">
        <f t="shared" si="2"/>
      </c>
    </row>
    <row r="75" spans="1:6" ht="15.75">
      <c r="A75" s="2">
        <v>1605</v>
      </c>
      <c r="B75" s="5"/>
      <c r="C75" s="6">
        <v>5</v>
      </c>
      <c r="D75" s="15" t="s">
        <v>108</v>
      </c>
      <c r="E75" t="str">
        <f ca="1" t="shared" si="3"/>
        <v>Рыбинский МР</v>
      </c>
      <c r="F75">
        <f t="shared" si="2"/>
      </c>
    </row>
    <row r="76" spans="1:6" ht="15.75">
      <c r="A76">
        <v>1606</v>
      </c>
      <c r="B76" s="5"/>
      <c r="C76" s="6">
        <v>6</v>
      </c>
      <c r="D76" s="12" t="s">
        <v>109</v>
      </c>
      <c r="E76" t="str">
        <f ca="1" t="shared" si="3"/>
        <v>Рыбинский МР</v>
      </c>
      <c r="F76">
        <f t="shared" si="2"/>
      </c>
    </row>
    <row r="77" spans="1:6" ht="15.75">
      <c r="A77">
        <v>1607</v>
      </c>
      <c r="B77" s="5"/>
      <c r="C77" s="6">
        <v>7</v>
      </c>
      <c r="D77" s="11" t="s">
        <v>110</v>
      </c>
      <c r="E77" t="str">
        <f ca="1" t="shared" si="3"/>
        <v>Рыбинский МР</v>
      </c>
      <c r="F77">
        <f t="shared" si="2"/>
      </c>
    </row>
    <row r="78" spans="1:6" ht="15.75">
      <c r="A78">
        <v>1608</v>
      </c>
      <c r="B78" s="5"/>
      <c r="C78" s="6">
        <v>8</v>
      </c>
      <c r="D78" s="11" t="s">
        <v>111</v>
      </c>
      <c r="E78" t="str">
        <f ca="1" t="shared" si="3"/>
        <v>Рыбинский МР</v>
      </c>
      <c r="F78">
        <f t="shared" si="2"/>
      </c>
    </row>
    <row r="79" spans="1:6" ht="15.75">
      <c r="A79">
        <v>1609</v>
      </c>
      <c r="B79" s="5"/>
      <c r="C79" s="6">
        <v>9</v>
      </c>
      <c r="D79" s="11" t="s">
        <v>112</v>
      </c>
      <c r="E79" t="str">
        <f ca="1" t="shared" si="3"/>
        <v>Рыбинский МР</v>
      </c>
      <c r="F79">
        <f t="shared" si="2"/>
      </c>
    </row>
    <row r="80" spans="1:6" ht="15.75">
      <c r="A80">
        <v>1610</v>
      </c>
      <c r="B80" s="5"/>
      <c r="C80" s="6">
        <v>10</v>
      </c>
      <c r="D80" s="11" t="s">
        <v>113</v>
      </c>
      <c r="E80" t="str">
        <f ca="1" t="shared" si="3"/>
        <v>Рыбинский МР</v>
      </c>
      <c r="F80">
        <f t="shared" si="2"/>
      </c>
    </row>
    <row r="81" spans="1:6" ht="15.75">
      <c r="A81">
        <v>1611</v>
      </c>
      <c r="B81" s="5"/>
      <c r="C81" s="6">
        <v>11</v>
      </c>
      <c r="D81" s="12" t="s">
        <v>114</v>
      </c>
      <c r="E81" t="str">
        <f ca="1" t="shared" si="3"/>
        <v>Рыбинский МР</v>
      </c>
      <c r="F81">
        <f t="shared" si="2"/>
      </c>
    </row>
    <row r="82" spans="1:6" ht="15.75">
      <c r="A82">
        <v>1700</v>
      </c>
      <c r="B82" s="14" t="s">
        <v>115</v>
      </c>
      <c r="C82" s="8">
        <v>0</v>
      </c>
      <c r="E82">
        <f ca="1" t="shared" si="3"/>
      </c>
      <c r="F82" t="str">
        <f t="shared" si="2"/>
        <v>Тутаевский муниципальный район</v>
      </c>
    </row>
    <row r="83" spans="1:6" ht="15.75">
      <c r="A83">
        <v>1701</v>
      </c>
      <c r="B83" s="5"/>
      <c r="C83" s="6">
        <v>1</v>
      </c>
      <c r="D83" s="7" t="s">
        <v>116</v>
      </c>
      <c r="E83" t="str">
        <f ca="1" t="shared" si="3"/>
        <v>Тутаевский МР</v>
      </c>
      <c r="F83">
        <f t="shared" si="2"/>
      </c>
    </row>
    <row r="84" spans="1:6" ht="15.75">
      <c r="A84">
        <v>1702</v>
      </c>
      <c r="B84" s="5"/>
      <c r="C84" s="6">
        <v>2</v>
      </c>
      <c r="D84" s="11" t="s">
        <v>117</v>
      </c>
      <c r="E84" t="str">
        <f ca="1" t="shared" si="3"/>
        <v>Тутаевский МР</v>
      </c>
      <c r="F84">
        <f t="shared" si="2"/>
      </c>
    </row>
    <row r="85" spans="1:6" ht="15.75">
      <c r="A85">
        <v>1703</v>
      </c>
      <c r="B85" s="5"/>
      <c r="C85" s="6">
        <v>3</v>
      </c>
      <c r="D85" s="11" t="s">
        <v>118</v>
      </c>
      <c r="E85" t="str">
        <f ca="1" t="shared" si="3"/>
        <v>Тутаевский МР</v>
      </c>
      <c r="F85">
        <f t="shared" si="2"/>
      </c>
    </row>
    <row r="86" spans="1:6" ht="15.75">
      <c r="A86">
        <v>1704</v>
      </c>
      <c r="B86" s="5"/>
      <c r="C86" s="6">
        <v>4</v>
      </c>
      <c r="D86" s="11" t="s">
        <v>119</v>
      </c>
      <c r="E86" t="str">
        <f ca="1" t="shared" si="3"/>
        <v>Тутаевский МР</v>
      </c>
      <c r="F86">
        <f t="shared" si="2"/>
      </c>
    </row>
    <row r="87" spans="1:6" ht="15.75">
      <c r="A87">
        <v>1705</v>
      </c>
      <c r="B87" s="5"/>
      <c r="C87" s="6">
        <v>5</v>
      </c>
      <c r="D87" t="s">
        <v>120</v>
      </c>
      <c r="E87" t="str">
        <f ca="1" t="shared" si="3"/>
        <v>Тутаевский МР</v>
      </c>
      <c r="F87">
        <f t="shared" si="2"/>
      </c>
    </row>
    <row r="88" spans="1:6" ht="15.75">
      <c r="A88">
        <v>1800</v>
      </c>
      <c r="B88" s="14" t="s">
        <v>121</v>
      </c>
      <c r="C88" s="8">
        <v>0</v>
      </c>
      <c r="E88">
        <f ca="1" t="shared" si="3"/>
      </c>
      <c r="F88" t="str">
        <f t="shared" si="2"/>
        <v>Угличский муниципальный район</v>
      </c>
    </row>
    <row r="89" spans="1:6" ht="15.75">
      <c r="A89">
        <v>1801</v>
      </c>
      <c r="B89" s="5"/>
      <c r="C89" s="6">
        <v>1</v>
      </c>
      <c r="D89" s="12" t="s">
        <v>122</v>
      </c>
      <c r="E89" t="str">
        <f ca="1" t="shared" si="3"/>
        <v>Угличский МР</v>
      </c>
      <c r="F89">
        <f t="shared" si="2"/>
      </c>
    </row>
    <row r="90" spans="1:6" ht="15.75">
      <c r="A90">
        <v>1802</v>
      </c>
      <c r="B90" s="5"/>
      <c r="C90" s="6">
        <v>2</v>
      </c>
      <c r="D90" s="11" t="s">
        <v>123</v>
      </c>
      <c r="E90" t="str">
        <f ca="1" t="shared" si="3"/>
        <v>Угличский МР</v>
      </c>
      <c r="F90">
        <f t="shared" si="2"/>
      </c>
    </row>
    <row r="91" spans="1:6" ht="15.75">
      <c r="A91">
        <v>1803</v>
      </c>
      <c r="B91" s="5"/>
      <c r="C91" s="6">
        <v>3</v>
      </c>
      <c r="D91" s="11" t="s">
        <v>124</v>
      </c>
      <c r="E91" t="str">
        <f ca="1" t="shared" si="3"/>
        <v>Угличский МР</v>
      </c>
      <c r="F91">
        <f t="shared" si="2"/>
      </c>
    </row>
    <row r="92" spans="1:6" ht="15.75">
      <c r="A92">
        <v>1804</v>
      </c>
      <c r="B92" s="5"/>
      <c r="C92" s="6">
        <v>4</v>
      </c>
      <c r="D92" s="11" t="s">
        <v>125</v>
      </c>
      <c r="E92" t="str">
        <f ca="1" t="shared" si="3"/>
        <v>Угличский МР</v>
      </c>
      <c r="F92">
        <f t="shared" si="2"/>
      </c>
    </row>
    <row r="93" spans="1:6" ht="15.75">
      <c r="A93">
        <v>1805</v>
      </c>
      <c r="B93" s="5"/>
      <c r="C93" s="6">
        <v>5</v>
      </c>
      <c r="D93" s="11" t="s">
        <v>126</v>
      </c>
      <c r="E93" t="str">
        <f ca="1" t="shared" si="3"/>
        <v>Угличский МР</v>
      </c>
      <c r="F93">
        <f t="shared" si="2"/>
      </c>
    </row>
    <row r="94" spans="1:6" ht="15.75">
      <c r="A94">
        <v>1806</v>
      </c>
      <c r="B94" s="5"/>
      <c r="C94" s="6">
        <v>6</v>
      </c>
      <c r="D94" s="12" t="s">
        <v>127</v>
      </c>
      <c r="E94" t="str">
        <f ca="1" t="shared" si="3"/>
        <v>Угличский МР</v>
      </c>
      <c r="F94">
        <f t="shared" si="2"/>
      </c>
    </row>
    <row r="95" spans="1:6" ht="31.5">
      <c r="A95">
        <v>1900</v>
      </c>
      <c r="B95" s="9" t="s">
        <v>128</v>
      </c>
      <c r="C95" s="8">
        <v>0</v>
      </c>
      <c r="E95">
        <f ca="1" t="shared" si="3"/>
      </c>
      <c r="F95" t="str">
        <f t="shared" si="2"/>
        <v>Городской округ Ярославль</v>
      </c>
    </row>
    <row r="96" spans="1:6" ht="15.75">
      <c r="A96">
        <v>1901</v>
      </c>
      <c r="B96" s="5"/>
      <c r="C96" s="6">
        <v>1</v>
      </c>
      <c r="D96" t="s">
        <v>129</v>
      </c>
      <c r="E96" t="str">
        <f ca="1" t="shared" si="3"/>
        <v>Городской округ Ярославль</v>
      </c>
      <c r="F96">
        <f t="shared" si="2"/>
      </c>
    </row>
    <row r="97" spans="1:6" ht="15.75">
      <c r="A97">
        <v>2000</v>
      </c>
      <c r="B97" s="14" t="s">
        <v>130</v>
      </c>
      <c r="C97" s="8">
        <v>0</v>
      </c>
      <c r="E97">
        <f ca="1" t="shared" si="3"/>
      </c>
      <c r="F97" t="str">
        <f t="shared" si="2"/>
        <v>Ярославский муниципальный район</v>
      </c>
    </row>
    <row r="98" spans="1:6" ht="15.75">
      <c r="A98">
        <v>2001</v>
      </c>
      <c r="B98" s="10"/>
      <c r="C98" s="6">
        <v>1</v>
      </c>
      <c r="D98" t="s">
        <v>131</v>
      </c>
      <c r="E98" t="str">
        <f ca="1" t="shared" si="3"/>
        <v>Ярославский МР</v>
      </c>
      <c r="F98">
        <f t="shared" si="2"/>
      </c>
    </row>
    <row r="99" spans="1:6" ht="15.75">
      <c r="A99">
        <v>2002</v>
      </c>
      <c r="B99" s="13"/>
      <c r="C99" s="6">
        <v>2</v>
      </c>
      <c r="D99" t="s">
        <v>132</v>
      </c>
      <c r="E99" t="str">
        <f ca="1" t="shared" si="3"/>
        <v>Ярославский МР</v>
      </c>
      <c r="F99">
        <f t="shared" si="2"/>
      </c>
    </row>
    <row r="100" spans="1:6" ht="15.75">
      <c r="A100">
        <v>2003</v>
      </c>
      <c r="B100" s="13"/>
      <c r="C100" s="6">
        <v>3</v>
      </c>
      <c r="D100" t="s">
        <v>133</v>
      </c>
      <c r="E100" t="str">
        <f ca="1" t="shared" si="3"/>
        <v>Ярославский МР</v>
      </c>
      <c r="F100">
        <f t="shared" si="2"/>
      </c>
    </row>
    <row r="101" spans="1:6" ht="15.75">
      <c r="A101">
        <v>2004</v>
      </c>
      <c r="B101" s="13"/>
      <c r="C101" s="6">
        <v>4</v>
      </c>
      <c r="D101" t="s">
        <v>134</v>
      </c>
      <c r="E101" t="str">
        <f ca="1" t="shared" si="3"/>
        <v>Ярославский МР</v>
      </c>
      <c r="F101">
        <f t="shared" si="2"/>
      </c>
    </row>
    <row r="102" spans="1:6" ht="15.75">
      <c r="A102">
        <v>2005</v>
      </c>
      <c r="B102" s="13"/>
      <c r="C102" s="6">
        <v>5</v>
      </c>
      <c r="D102" t="s">
        <v>135</v>
      </c>
      <c r="E102" t="str">
        <f ca="1" t="shared" si="3"/>
        <v>Ярославский МР</v>
      </c>
      <c r="F102">
        <f t="shared" si="2"/>
      </c>
    </row>
    <row r="103" spans="1:6" ht="15.75">
      <c r="A103">
        <v>2006</v>
      </c>
      <c r="B103" s="13"/>
      <c r="C103" s="6">
        <v>6</v>
      </c>
      <c r="D103" t="s">
        <v>136</v>
      </c>
      <c r="E103" t="str">
        <f ca="1" t="shared" si="3"/>
        <v>Ярославский МР</v>
      </c>
      <c r="F103">
        <f t="shared" si="2"/>
      </c>
    </row>
    <row r="104" spans="1:6" ht="15.75">
      <c r="A104">
        <v>2007</v>
      </c>
      <c r="B104" s="13"/>
      <c r="C104" s="6">
        <v>7</v>
      </c>
      <c r="D104" t="s">
        <v>80</v>
      </c>
      <c r="E104" t="str">
        <f ca="1" t="shared" si="3"/>
        <v>Ярославский МР</v>
      </c>
      <c r="F104">
        <f t="shared" si="2"/>
      </c>
    </row>
    <row r="105" spans="1:6" ht="15.75">
      <c r="A105">
        <v>2008</v>
      </c>
      <c r="B105" s="13"/>
      <c r="C105" s="6">
        <v>8</v>
      </c>
      <c r="D105" s="16" t="s">
        <v>137</v>
      </c>
      <c r="E105" t="str">
        <f ca="1" t="shared" si="3"/>
        <v>Ярославский МР</v>
      </c>
      <c r="F105">
        <f t="shared" si="2"/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6"/>
  <sheetViews>
    <sheetView zoomScalePageLayoutView="0" workbookViewId="0" topLeftCell="A1">
      <pane xSplit="1" ySplit="3" topLeftCell="H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5"/>
  <cols>
    <col min="1" max="1" width="18.421875" style="0" customWidth="1"/>
    <col min="2" max="3" width="0" style="0" hidden="1" customWidth="1"/>
    <col min="4" max="4" width="11.00390625" style="0" hidden="1" customWidth="1"/>
    <col min="5" max="5" width="10.7109375" style="0" hidden="1" customWidth="1"/>
    <col min="6" max="6" width="13.7109375" style="0" customWidth="1"/>
    <col min="7" max="7" width="11.7109375" style="0" customWidth="1"/>
    <col min="8" max="8" width="14.28125" style="0" customWidth="1"/>
    <col min="9" max="9" width="11.00390625" style="0" customWidth="1"/>
    <col min="16" max="16" width="17.7109375" style="0" customWidth="1"/>
  </cols>
  <sheetData>
    <row r="1" spans="1:15" ht="15">
      <c r="A1" s="36" t="s">
        <v>139</v>
      </c>
      <c r="B1" s="37"/>
      <c r="C1" s="37"/>
      <c r="D1" s="37"/>
      <c r="E1" s="37"/>
      <c r="F1" s="37"/>
      <c r="G1" s="37"/>
      <c r="H1" s="37"/>
      <c r="I1" s="38"/>
      <c r="J1" s="26"/>
      <c r="K1" s="26"/>
      <c r="L1" s="26"/>
      <c r="M1" s="26"/>
      <c r="N1" s="26"/>
      <c r="O1" s="26"/>
    </row>
    <row r="2" spans="1:15" ht="15">
      <c r="A2" s="39"/>
      <c r="B2" s="40"/>
      <c r="C2" s="40"/>
      <c r="D2" s="40"/>
      <c r="E2" s="40"/>
      <c r="F2" s="40"/>
      <c r="G2" s="40"/>
      <c r="H2" s="40"/>
      <c r="I2" s="41"/>
      <c r="J2" s="26"/>
      <c r="K2" s="26"/>
      <c r="L2" s="26"/>
      <c r="M2" s="26"/>
      <c r="N2" s="26"/>
      <c r="O2" s="27"/>
    </row>
    <row r="3" spans="1:15" ht="31.5">
      <c r="A3" s="18" t="s">
        <v>140</v>
      </c>
      <c r="B3" s="18" t="s">
        <v>141</v>
      </c>
      <c r="C3" s="18" t="s">
        <v>142</v>
      </c>
      <c r="D3" s="18" t="s">
        <v>143</v>
      </c>
      <c r="E3" s="18" t="s">
        <v>144</v>
      </c>
      <c r="F3" s="18" t="s">
        <v>145</v>
      </c>
      <c r="G3" s="18" t="s">
        <v>146</v>
      </c>
      <c r="H3" s="18" t="s">
        <v>147</v>
      </c>
      <c r="I3" s="18" t="s">
        <v>148</v>
      </c>
      <c r="J3" s="18" t="s">
        <v>611</v>
      </c>
      <c r="K3" s="18" t="s">
        <v>18</v>
      </c>
      <c r="L3" s="18" t="s">
        <v>612</v>
      </c>
      <c r="M3" s="18" t="s">
        <v>613</v>
      </c>
      <c r="N3" s="18" t="s">
        <v>26</v>
      </c>
      <c r="O3" s="18" t="s">
        <v>614</v>
      </c>
    </row>
    <row r="4" spans="1:16" ht="31.5">
      <c r="A4" s="31" t="s">
        <v>349</v>
      </c>
      <c r="B4" s="20"/>
      <c r="C4" s="20"/>
      <c r="D4" s="19" t="s">
        <v>350</v>
      </c>
      <c r="E4" s="19" t="s">
        <v>351</v>
      </c>
      <c r="F4" s="19" t="s">
        <v>352</v>
      </c>
      <c r="G4" s="21" t="s">
        <v>353</v>
      </c>
      <c r="H4" s="19" t="s">
        <v>354</v>
      </c>
      <c r="I4" s="21" t="s">
        <v>355</v>
      </c>
      <c r="J4" s="28" t="s">
        <v>615</v>
      </c>
      <c r="K4" s="28" t="s">
        <v>615</v>
      </c>
      <c r="L4" s="28" t="s">
        <v>615</v>
      </c>
      <c r="M4" s="29"/>
      <c r="N4" s="28" t="s">
        <v>615</v>
      </c>
      <c r="O4" s="28" t="s">
        <v>615</v>
      </c>
      <c r="P4" t="str">
        <f aca="true" t="shared" si="0" ref="P4:P68">IF(ISERR(SEARCH("муниципальный",F4)),IF(ISERR(SEARCH("г.",F4)),"",RIGHT(F4,LEN(F4)-SEARCH("г.",F4)-1)),LEFT(F4,SEARCH("муниципальный",F4)-2))</f>
        <v>Большесельский</v>
      </c>
    </row>
    <row r="5" spans="1:16" ht="30.75" customHeight="1">
      <c r="A5" s="19" t="str">
        <f>A$71</f>
        <v>ООО "Котельная завода "Пролетарская свобода"</v>
      </c>
      <c r="B5" s="19">
        <f>B$71</f>
        <v>0</v>
      </c>
      <c r="C5" s="19">
        <f>C$71</f>
        <v>0</v>
      </c>
      <c r="D5" s="19" t="str">
        <f>D$71</f>
        <v>7604077129</v>
      </c>
      <c r="E5" s="19" t="str">
        <f>E$71</f>
        <v>760401001</v>
      </c>
      <c r="F5" s="19" t="str">
        <f>F4</f>
        <v>Большесельский муниципальный район</v>
      </c>
      <c r="G5" s="19" t="str">
        <f>G$71</f>
        <v>78701000</v>
      </c>
      <c r="H5" s="19" t="str">
        <f>H4</f>
        <v>Большесельское сельское поселение</v>
      </c>
      <c r="I5" s="19" t="str">
        <f>I$71</f>
        <v>78701000</v>
      </c>
      <c r="J5" s="19" t="str">
        <f>J$71</f>
        <v>Да</v>
      </c>
      <c r="K5" s="19" t="str">
        <f>K$71</f>
        <v>Да</v>
      </c>
      <c r="L5" s="19">
        <f>L$71</f>
        <v>0</v>
      </c>
      <c r="M5" s="19"/>
      <c r="N5" s="19">
        <f>N$71</f>
        <v>0</v>
      </c>
      <c r="O5" s="19">
        <f>O$71</f>
        <v>0</v>
      </c>
      <c r="P5" t="str">
        <f t="shared" si="0"/>
        <v>Большесельский</v>
      </c>
    </row>
    <row r="6" spans="1:16" ht="30.75" customHeight="1">
      <c r="A6" s="19" t="str">
        <f>A$82</f>
        <v>ГУП ЖКХ ЯО "Яркоммунсервис"</v>
      </c>
      <c r="B6" s="19">
        <f>B$82</f>
        <v>0</v>
      </c>
      <c r="C6" s="19">
        <f>C$82</f>
        <v>0</v>
      </c>
      <c r="D6" s="19" t="str">
        <f>D$82</f>
        <v>7604004508</v>
      </c>
      <c r="E6" s="19" t="str">
        <f>E$82</f>
        <v>760401001</v>
      </c>
      <c r="F6" s="19" t="str">
        <f>F5</f>
        <v>Большесельский муниципальный район</v>
      </c>
      <c r="G6" s="19" t="str">
        <f>G$82</f>
        <v>78701000</v>
      </c>
      <c r="H6" s="19" t="str">
        <f>H5</f>
        <v>Большесельское сельское поселение</v>
      </c>
      <c r="I6" s="19" t="str">
        <f>I$82</f>
        <v>78701000</v>
      </c>
      <c r="J6" s="19" t="str">
        <f>J$82</f>
        <v>Да</v>
      </c>
      <c r="K6" s="19" t="str">
        <f>K$82</f>
        <v>Да</v>
      </c>
      <c r="L6" s="19"/>
      <c r="M6" s="19"/>
      <c r="N6" s="19"/>
      <c r="O6" s="19">
        <f>O$82</f>
        <v>0</v>
      </c>
      <c r="P6" t="str">
        <f t="shared" si="0"/>
        <v>Большесельский</v>
      </c>
    </row>
    <row r="7" spans="1:16" ht="31.5">
      <c r="A7" s="19" t="s">
        <v>232</v>
      </c>
      <c r="B7" s="20"/>
      <c r="C7" s="20"/>
      <c r="D7" s="19" t="s">
        <v>233</v>
      </c>
      <c r="E7" s="19" t="s">
        <v>234</v>
      </c>
      <c r="F7" s="19" t="s">
        <v>235</v>
      </c>
      <c r="G7" s="21" t="s">
        <v>236</v>
      </c>
      <c r="H7" s="19" t="s">
        <v>235</v>
      </c>
      <c r="I7" s="21" t="s">
        <v>236</v>
      </c>
      <c r="J7" s="28" t="s">
        <v>615</v>
      </c>
      <c r="K7" s="28" t="s">
        <v>615</v>
      </c>
      <c r="L7" s="28" t="s">
        <v>615</v>
      </c>
      <c r="M7" s="29"/>
      <c r="N7" s="28" t="s">
        <v>615</v>
      </c>
      <c r="O7" s="28" t="s">
        <v>615</v>
      </c>
      <c r="P7" t="str">
        <f t="shared" si="0"/>
        <v>Борисоглебский</v>
      </c>
    </row>
    <row r="8" spans="1:16" ht="31.5">
      <c r="A8" s="19" t="s">
        <v>373</v>
      </c>
      <c r="B8" s="20"/>
      <c r="C8" s="20"/>
      <c r="D8" s="19" t="s">
        <v>374</v>
      </c>
      <c r="E8" s="19" t="s">
        <v>234</v>
      </c>
      <c r="F8" s="19" t="s">
        <v>235</v>
      </c>
      <c r="G8" s="21" t="s">
        <v>236</v>
      </c>
      <c r="H8" s="19" t="s">
        <v>235</v>
      </c>
      <c r="I8" s="21" t="s">
        <v>236</v>
      </c>
      <c r="J8" s="28" t="s">
        <v>615</v>
      </c>
      <c r="K8" s="29"/>
      <c r="L8" s="28" t="s">
        <v>615</v>
      </c>
      <c r="M8" s="29"/>
      <c r="N8" s="28" t="s">
        <v>615</v>
      </c>
      <c r="O8" s="29"/>
      <c r="P8" t="str">
        <f t="shared" si="0"/>
        <v>Борисоглебский</v>
      </c>
    </row>
    <row r="9" spans="1:16" ht="31.5">
      <c r="A9" s="19" t="s">
        <v>412</v>
      </c>
      <c r="B9" s="20"/>
      <c r="C9" s="20"/>
      <c r="D9" s="19" t="s">
        <v>413</v>
      </c>
      <c r="E9" s="19" t="s">
        <v>234</v>
      </c>
      <c r="F9" s="19" t="s">
        <v>235</v>
      </c>
      <c r="G9" s="21" t="s">
        <v>236</v>
      </c>
      <c r="H9" s="19" t="s">
        <v>235</v>
      </c>
      <c r="I9" s="21" t="s">
        <v>236</v>
      </c>
      <c r="J9" s="28" t="s">
        <v>615</v>
      </c>
      <c r="K9" s="28" t="s">
        <v>615</v>
      </c>
      <c r="L9" s="28" t="s">
        <v>615</v>
      </c>
      <c r="M9" s="29"/>
      <c r="N9" s="28" t="s">
        <v>615</v>
      </c>
      <c r="O9" s="29"/>
      <c r="P9" t="str">
        <f t="shared" si="0"/>
        <v>Борисоглебский</v>
      </c>
    </row>
    <row r="10" spans="1:16" ht="31.5">
      <c r="A10" s="19" t="str">
        <f>A$82</f>
        <v>ГУП ЖКХ ЯО "Яркоммунсервис"</v>
      </c>
      <c r="B10" s="19">
        <f>B$82</f>
        <v>0</v>
      </c>
      <c r="C10" s="19">
        <f>C$82</f>
        <v>0</v>
      </c>
      <c r="D10" s="19" t="str">
        <f>D$82</f>
        <v>7604004508</v>
      </c>
      <c r="E10" s="19" t="str">
        <f>E$82</f>
        <v>760401001</v>
      </c>
      <c r="F10" s="19" t="str">
        <f>F9</f>
        <v>Борисоглебский муниципальный район</v>
      </c>
      <c r="G10" s="19" t="str">
        <f>G$82</f>
        <v>78701000</v>
      </c>
      <c r="H10" s="19" t="str">
        <f>H9</f>
        <v>Борисоглебский муниципальный район</v>
      </c>
      <c r="I10" s="19" t="str">
        <f>I$82</f>
        <v>78701000</v>
      </c>
      <c r="J10" s="19" t="str">
        <f>J$82</f>
        <v>Да</v>
      </c>
      <c r="K10" s="19" t="str">
        <f>K$82</f>
        <v>Да</v>
      </c>
      <c r="L10" s="19"/>
      <c r="M10" s="19"/>
      <c r="N10" s="19"/>
      <c r="O10" s="19">
        <f>O$82</f>
        <v>0</v>
      </c>
      <c r="P10" t="str">
        <f t="shared" si="0"/>
        <v>Борисоглебский</v>
      </c>
    </row>
    <row r="11" spans="1:16" ht="31.5">
      <c r="A11" s="19" t="s">
        <v>434</v>
      </c>
      <c r="B11" s="20"/>
      <c r="C11" s="20"/>
      <c r="D11" s="19" t="s">
        <v>435</v>
      </c>
      <c r="E11" s="19" t="s">
        <v>436</v>
      </c>
      <c r="F11" s="19" t="s">
        <v>437</v>
      </c>
      <c r="G11" s="21" t="s">
        <v>438</v>
      </c>
      <c r="H11" s="19" t="s">
        <v>437</v>
      </c>
      <c r="I11" s="21" t="s">
        <v>438</v>
      </c>
      <c r="J11" s="28" t="s">
        <v>615</v>
      </c>
      <c r="K11" s="28" t="s">
        <v>615</v>
      </c>
      <c r="L11" s="28" t="s">
        <v>615</v>
      </c>
      <c r="M11" s="29"/>
      <c r="N11" s="28" t="s">
        <v>615</v>
      </c>
      <c r="O11" s="28" t="s">
        <v>615</v>
      </c>
      <c r="P11" t="str">
        <f t="shared" si="0"/>
        <v>Брейтовский</v>
      </c>
    </row>
    <row r="12" spans="1:16" ht="31.5">
      <c r="A12" s="19" t="str">
        <f>A$82</f>
        <v>ГУП ЖКХ ЯО "Яркоммунсервис"</v>
      </c>
      <c r="B12" s="19">
        <f>B$82</f>
        <v>0</v>
      </c>
      <c r="C12" s="19">
        <f>C$82</f>
        <v>0</v>
      </c>
      <c r="D12" s="19" t="str">
        <f>D$82</f>
        <v>7604004508</v>
      </c>
      <c r="E12" s="19" t="str">
        <f>E$82</f>
        <v>760401001</v>
      </c>
      <c r="F12" s="19" t="str">
        <f>F11</f>
        <v>Брейтовский муниципальный район</v>
      </c>
      <c r="G12" s="19" t="str">
        <f>G$82</f>
        <v>78701000</v>
      </c>
      <c r="H12" s="19" t="str">
        <f>H11</f>
        <v>Брейтовский муниципальный район</v>
      </c>
      <c r="I12" s="19" t="str">
        <f>I$82</f>
        <v>78701000</v>
      </c>
      <c r="J12" s="19" t="str">
        <f>J$82</f>
        <v>Да</v>
      </c>
      <c r="K12" s="19" t="str">
        <f>K$82</f>
        <v>Да</v>
      </c>
      <c r="L12" s="19"/>
      <c r="M12" s="19"/>
      <c r="N12" s="19"/>
      <c r="O12" s="19">
        <f>O$82</f>
        <v>0</v>
      </c>
      <c r="P12" t="str">
        <f t="shared" si="0"/>
        <v>Брейтовский</v>
      </c>
    </row>
    <row r="13" spans="1:16" ht="42">
      <c r="A13" s="19" t="s">
        <v>260</v>
      </c>
      <c r="B13" s="20"/>
      <c r="C13" s="20"/>
      <c r="D13" s="19" t="s">
        <v>261</v>
      </c>
      <c r="E13" s="19" t="s">
        <v>262</v>
      </c>
      <c r="F13" s="19" t="s">
        <v>263</v>
      </c>
      <c r="G13" s="21" t="s">
        <v>264</v>
      </c>
      <c r="H13" s="19" t="s">
        <v>263</v>
      </c>
      <c r="I13" s="21" t="s">
        <v>264</v>
      </c>
      <c r="J13" s="28" t="s">
        <v>615</v>
      </c>
      <c r="K13" s="29"/>
      <c r="L13" s="29"/>
      <c r="M13" s="29"/>
      <c r="N13" s="28" t="s">
        <v>615</v>
      </c>
      <c r="O13" s="29"/>
      <c r="P13" t="str">
        <f t="shared" si="0"/>
        <v>Гаврилов-Ямский</v>
      </c>
    </row>
    <row r="14" spans="1:16" ht="42">
      <c r="A14" s="19" t="s">
        <v>265</v>
      </c>
      <c r="B14" s="20"/>
      <c r="C14" s="20"/>
      <c r="D14" s="19" t="s">
        <v>266</v>
      </c>
      <c r="E14" s="19" t="s">
        <v>262</v>
      </c>
      <c r="F14" s="19" t="s">
        <v>263</v>
      </c>
      <c r="G14" s="21" t="s">
        <v>264</v>
      </c>
      <c r="H14" s="19" t="s">
        <v>263</v>
      </c>
      <c r="I14" s="21" t="s">
        <v>264</v>
      </c>
      <c r="J14" s="28" t="s">
        <v>615</v>
      </c>
      <c r="K14" s="29"/>
      <c r="L14" s="28" t="s">
        <v>615</v>
      </c>
      <c r="M14" s="29"/>
      <c r="N14" s="28" t="s">
        <v>615</v>
      </c>
      <c r="O14" s="29"/>
      <c r="P14" t="str">
        <f t="shared" si="0"/>
        <v>Гаврилов-Ямский</v>
      </c>
    </row>
    <row r="15" spans="1:16" ht="42">
      <c r="A15" s="19" t="s">
        <v>401</v>
      </c>
      <c r="B15" s="20"/>
      <c r="C15" s="20"/>
      <c r="D15" s="19" t="s">
        <v>402</v>
      </c>
      <c r="E15" s="19" t="s">
        <v>262</v>
      </c>
      <c r="F15" s="19" t="s">
        <v>263</v>
      </c>
      <c r="G15" s="21" t="s">
        <v>264</v>
      </c>
      <c r="H15" s="19" t="s">
        <v>263</v>
      </c>
      <c r="I15" s="21" t="s">
        <v>264</v>
      </c>
      <c r="J15" s="28" t="s">
        <v>615</v>
      </c>
      <c r="K15" s="28" t="s">
        <v>615</v>
      </c>
      <c r="L15" s="28" t="s">
        <v>615</v>
      </c>
      <c r="M15" s="28" t="s">
        <v>615</v>
      </c>
      <c r="N15" s="29"/>
      <c r="O15" s="29"/>
      <c r="P15" t="str">
        <f t="shared" si="0"/>
        <v>Гаврилов-Ямский</v>
      </c>
    </row>
    <row r="16" spans="1:16" ht="42">
      <c r="A16" s="19" t="s">
        <v>447</v>
      </c>
      <c r="B16" s="20"/>
      <c r="C16" s="20"/>
      <c r="D16" s="19" t="s">
        <v>448</v>
      </c>
      <c r="E16" s="19" t="s">
        <v>262</v>
      </c>
      <c r="F16" s="19" t="s">
        <v>263</v>
      </c>
      <c r="G16" s="21" t="s">
        <v>264</v>
      </c>
      <c r="H16" s="19" t="s">
        <v>263</v>
      </c>
      <c r="I16" s="21" t="s">
        <v>264</v>
      </c>
      <c r="J16" s="28" t="s">
        <v>615</v>
      </c>
      <c r="K16" s="28" t="s">
        <v>615</v>
      </c>
      <c r="L16" s="28" t="s">
        <v>615</v>
      </c>
      <c r="M16" s="29"/>
      <c r="N16" s="28" t="s">
        <v>615</v>
      </c>
      <c r="O16" s="29"/>
      <c r="P16" t="str">
        <f t="shared" si="0"/>
        <v>Гаврилов-Ямский</v>
      </c>
    </row>
    <row r="17" spans="1:16" ht="42">
      <c r="A17" s="19" t="s">
        <v>449</v>
      </c>
      <c r="B17" s="20"/>
      <c r="C17" s="20"/>
      <c r="D17" s="19" t="s">
        <v>450</v>
      </c>
      <c r="E17" s="19" t="s">
        <v>262</v>
      </c>
      <c r="F17" s="19" t="s">
        <v>263</v>
      </c>
      <c r="G17" s="21" t="s">
        <v>264</v>
      </c>
      <c r="H17" s="19" t="s">
        <v>263</v>
      </c>
      <c r="I17" s="21" t="s">
        <v>264</v>
      </c>
      <c r="J17" s="28" t="s">
        <v>615</v>
      </c>
      <c r="K17" s="28" t="s">
        <v>615</v>
      </c>
      <c r="L17" s="29"/>
      <c r="M17" s="29"/>
      <c r="N17" s="29"/>
      <c r="O17" s="29"/>
      <c r="P17" t="str">
        <f t="shared" si="0"/>
        <v>Гаврилов-Ямский</v>
      </c>
    </row>
    <row r="18" spans="1:16" ht="42">
      <c r="A18" s="19" t="s">
        <v>455</v>
      </c>
      <c r="B18" s="20"/>
      <c r="C18" s="20"/>
      <c r="D18" s="19" t="s">
        <v>456</v>
      </c>
      <c r="E18" s="19" t="s">
        <v>262</v>
      </c>
      <c r="F18" s="19" t="s">
        <v>263</v>
      </c>
      <c r="G18" s="21" t="s">
        <v>264</v>
      </c>
      <c r="H18" s="19" t="s">
        <v>263</v>
      </c>
      <c r="I18" s="21" t="s">
        <v>264</v>
      </c>
      <c r="J18" s="28" t="s">
        <v>615</v>
      </c>
      <c r="K18" s="28" t="s">
        <v>615</v>
      </c>
      <c r="L18" s="28" t="s">
        <v>615</v>
      </c>
      <c r="M18" s="29"/>
      <c r="N18" s="28" t="s">
        <v>615</v>
      </c>
      <c r="O18" s="29"/>
      <c r="P18" t="str">
        <f t="shared" si="0"/>
        <v>Гаврилов-Ямский</v>
      </c>
    </row>
    <row r="19" spans="1:16" ht="42">
      <c r="A19" s="19" t="s">
        <v>494</v>
      </c>
      <c r="B19" s="20"/>
      <c r="C19" s="20"/>
      <c r="D19" s="19" t="s">
        <v>495</v>
      </c>
      <c r="E19" s="19" t="s">
        <v>262</v>
      </c>
      <c r="F19" s="19" t="s">
        <v>263</v>
      </c>
      <c r="G19" s="21" t="s">
        <v>264</v>
      </c>
      <c r="H19" s="19" t="s">
        <v>263</v>
      </c>
      <c r="I19" s="21" t="s">
        <v>264</v>
      </c>
      <c r="J19" s="28" t="s">
        <v>615</v>
      </c>
      <c r="K19" s="29"/>
      <c r="L19" s="28" t="s">
        <v>615</v>
      </c>
      <c r="M19" s="29"/>
      <c r="N19" s="29"/>
      <c r="O19" s="29"/>
      <c r="P19" t="str">
        <f t="shared" si="0"/>
        <v>Гаврилов-Ямский</v>
      </c>
    </row>
    <row r="20" spans="1:16" ht="52.5">
      <c r="A20" s="19" t="s">
        <v>528</v>
      </c>
      <c r="B20" s="20"/>
      <c r="C20" s="20"/>
      <c r="D20" s="19" t="s">
        <v>529</v>
      </c>
      <c r="E20" s="19" t="s">
        <v>262</v>
      </c>
      <c r="F20" s="19" t="s">
        <v>263</v>
      </c>
      <c r="G20" s="21" t="s">
        <v>264</v>
      </c>
      <c r="H20" s="19" t="s">
        <v>263</v>
      </c>
      <c r="I20" s="21" t="s">
        <v>264</v>
      </c>
      <c r="J20" s="28" t="s">
        <v>615</v>
      </c>
      <c r="K20" s="29"/>
      <c r="L20" s="28" t="s">
        <v>615</v>
      </c>
      <c r="M20" s="29"/>
      <c r="N20" s="28" t="s">
        <v>615</v>
      </c>
      <c r="O20" s="29"/>
      <c r="P20" t="str">
        <f t="shared" si="0"/>
        <v>Гаврилов-Ямский</v>
      </c>
    </row>
    <row r="21" spans="1:16" ht="42">
      <c r="A21" s="19" t="s">
        <v>534</v>
      </c>
      <c r="B21" s="20"/>
      <c r="C21" s="20"/>
      <c r="D21" s="19" t="s">
        <v>535</v>
      </c>
      <c r="E21" s="19" t="s">
        <v>262</v>
      </c>
      <c r="F21" s="19" t="s">
        <v>263</v>
      </c>
      <c r="G21" s="21" t="s">
        <v>264</v>
      </c>
      <c r="H21" s="19" t="s">
        <v>263</v>
      </c>
      <c r="I21" s="21" t="s">
        <v>264</v>
      </c>
      <c r="J21" s="28" t="s">
        <v>615</v>
      </c>
      <c r="K21" s="29"/>
      <c r="L21" s="28" t="s">
        <v>615</v>
      </c>
      <c r="M21" s="29"/>
      <c r="N21" s="29"/>
      <c r="O21" s="29"/>
      <c r="P21" t="str">
        <f t="shared" si="0"/>
        <v>Гаврилов-Ямский</v>
      </c>
    </row>
    <row r="22" spans="1:16" ht="42">
      <c r="A22" s="19" t="s">
        <v>542</v>
      </c>
      <c r="B22" s="20"/>
      <c r="C22" s="20"/>
      <c r="D22" s="19" t="s">
        <v>543</v>
      </c>
      <c r="E22" s="19" t="s">
        <v>262</v>
      </c>
      <c r="F22" s="19" t="s">
        <v>263</v>
      </c>
      <c r="G22" s="21" t="s">
        <v>264</v>
      </c>
      <c r="H22" s="19" t="s">
        <v>263</v>
      </c>
      <c r="I22" s="21" t="s">
        <v>264</v>
      </c>
      <c r="J22" s="28" t="s">
        <v>615</v>
      </c>
      <c r="K22" s="29"/>
      <c r="L22" s="29"/>
      <c r="M22" s="29"/>
      <c r="N22" s="29"/>
      <c r="O22" s="28" t="s">
        <v>615</v>
      </c>
      <c r="P22" t="str">
        <f t="shared" si="0"/>
        <v>Гаврилов-Ямский</v>
      </c>
    </row>
    <row r="23" spans="1:16" ht="42">
      <c r="A23" s="19" t="s">
        <v>558</v>
      </c>
      <c r="B23" s="20"/>
      <c r="C23" s="20"/>
      <c r="D23" s="19" t="s">
        <v>559</v>
      </c>
      <c r="E23" s="19" t="s">
        <v>262</v>
      </c>
      <c r="F23" s="19" t="s">
        <v>263</v>
      </c>
      <c r="G23" s="21" t="s">
        <v>264</v>
      </c>
      <c r="H23" s="19" t="s">
        <v>560</v>
      </c>
      <c r="I23" s="21" t="s">
        <v>561</v>
      </c>
      <c r="J23" s="28" t="s">
        <v>615</v>
      </c>
      <c r="K23" s="28" t="s">
        <v>615</v>
      </c>
      <c r="L23" s="28" t="s">
        <v>615</v>
      </c>
      <c r="M23" s="28" t="s">
        <v>615</v>
      </c>
      <c r="N23" s="28" t="s">
        <v>615</v>
      </c>
      <c r="O23" s="29"/>
      <c r="P23" t="str">
        <f t="shared" si="0"/>
        <v>Гаврилов-Ямский</v>
      </c>
    </row>
    <row r="24" spans="1:16" ht="30.75" customHeight="1">
      <c r="A24" s="19" t="str">
        <f>A$64</f>
        <v>Ярославский филиал ОАО "Ростелеком"</v>
      </c>
      <c r="B24" s="19">
        <f aca="true" t="shared" si="1" ref="B24:O24">B$64</f>
        <v>0</v>
      </c>
      <c r="C24" s="19">
        <f t="shared" si="1"/>
        <v>0</v>
      </c>
      <c r="D24" s="19" t="str">
        <f t="shared" si="1"/>
        <v>7707049388</v>
      </c>
      <c r="E24" s="19" t="str">
        <f t="shared" si="1"/>
        <v>760443001</v>
      </c>
      <c r="F24" s="19" t="str">
        <f>F23</f>
        <v>Гаврилов-Ямский муниципальный район</v>
      </c>
      <c r="G24" s="19" t="str">
        <f t="shared" si="1"/>
        <v>78701000</v>
      </c>
      <c r="H24" s="19" t="str">
        <f>H23</f>
        <v>Городское поселение г. Гаврилов-Ям</v>
      </c>
      <c r="I24" s="19" t="str">
        <f t="shared" si="1"/>
        <v>78701000</v>
      </c>
      <c r="J24" s="19" t="str">
        <f t="shared" si="1"/>
        <v>Да</v>
      </c>
      <c r="K24" s="19" t="str">
        <f t="shared" si="1"/>
        <v>Да</v>
      </c>
      <c r="L24" s="19">
        <f t="shared" si="1"/>
        <v>0</v>
      </c>
      <c r="M24" s="19"/>
      <c r="N24" s="19">
        <f t="shared" si="1"/>
        <v>0</v>
      </c>
      <c r="O24" s="19">
        <f t="shared" si="1"/>
        <v>0</v>
      </c>
      <c r="P24" t="str">
        <f t="shared" si="0"/>
        <v>Гаврилов-Ямский</v>
      </c>
    </row>
    <row r="25" spans="1:16" ht="30.75" customHeight="1">
      <c r="A25" s="19" t="s">
        <v>616</v>
      </c>
      <c r="B25" s="24"/>
      <c r="C25" s="24"/>
      <c r="D25" s="19" t="s">
        <v>282</v>
      </c>
      <c r="E25" s="19" t="s">
        <v>283</v>
      </c>
      <c r="F25" s="32" t="str">
        <f>F27</f>
        <v>Городской округ г.Переславль-Залесский</v>
      </c>
      <c r="G25" s="25" t="s">
        <v>284</v>
      </c>
      <c r="H25" s="32" t="str">
        <f>H27</f>
        <v>г. Переславль-Залесский</v>
      </c>
      <c r="I25" s="25" t="s">
        <v>284</v>
      </c>
      <c r="J25" s="28" t="s">
        <v>615</v>
      </c>
      <c r="K25" s="28" t="s">
        <v>615</v>
      </c>
      <c r="L25" s="29"/>
      <c r="M25" s="28" t="s">
        <v>615</v>
      </c>
      <c r="N25" s="29"/>
      <c r="O25" s="29"/>
      <c r="P25" t="str">
        <f t="shared" si="0"/>
        <v>Переславль-Залесский</v>
      </c>
    </row>
    <row r="26" spans="1:16" ht="30.75" customHeight="1">
      <c r="A26" s="19" t="str">
        <f>A$96</f>
        <v>Филиал "Верхневолжский" ОАО "Славянка"</v>
      </c>
      <c r="B26" s="23"/>
      <c r="C26" s="23"/>
      <c r="D26" s="19"/>
      <c r="E26" s="19"/>
      <c r="F26" s="19" t="str">
        <f>F25</f>
        <v>Городской округ г.Переславль-Залесский</v>
      </c>
      <c r="G26" s="19" t="str">
        <f>G$96</f>
        <v>34701000</v>
      </c>
      <c r="H26" s="19" t="str">
        <f>H25</f>
        <v>г. Переславль-Залесский</v>
      </c>
      <c r="I26" s="19" t="str">
        <f aca="true" t="shared" si="2" ref="I26:O26">I$96</f>
        <v>34701000</v>
      </c>
      <c r="J26" s="19" t="str">
        <f t="shared" si="2"/>
        <v>Да</v>
      </c>
      <c r="K26" s="19">
        <f t="shared" si="2"/>
        <v>0</v>
      </c>
      <c r="L26" s="19" t="str">
        <f t="shared" si="2"/>
        <v>Да</v>
      </c>
      <c r="M26" s="19">
        <f t="shared" si="2"/>
        <v>0</v>
      </c>
      <c r="N26" s="19" t="str">
        <f t="shared" si="2"/>
        <v>Да</v>
      </c>
      <c r="O26" s="19">
        <f t="shared" si="2"/>
        <v>0</v>
      </c>
      <c r="P26" t="str">
        <f t="shared" si="0"/>
        <v>Переславль-Залесский</v>
      </c>
    </row>
    <row r="27" spans="1:16" ht="31.5">
      <c r="A27" s="19" t="s">
        <v>149</v>
      </c>
      <c r="B27" s="20"/>
      <c r="C27" s="20"/>
      <c r="D27" s="19" t="s">
        <v>150</v>
      </c>
      <c r="E27" s="19" t="s">
        <v>151</v>
      </c>
      <c r="F27" s="19" t="s">
        <v>152</v>
      </c>
      <c r="G27" s="21" t="s">
        <v>153</v>
      </c>
      <c r="H27" s="19" t="s">
        <v>154</v>
      </c>
      <c r="I27" s="21" t="s">
        <v>153</v>
      </c>
      <c r="J27" s="28" t="s">
        <v>615</v>
      </c>
      <c r="K27" s="29"/>
      <c r="L27" s="29"/>
      <c r="M27" s="29"/>
      <c r="N27" s="28" t="s">
        <v>615</v>
      </c>
      <c r="O27" s="29"/>
      <c r="P27" t="str">
        <f t="shared" si="0"/>
        <v>Переславль-Залесский</v>
      </c>
    </row>
    <row r="28" spans="1:16" ht="31.5">
      <c r="A28" s="19" t="s">
        <v>237</v>
      </c>
      <c r="B28" s="20"/>
      <c r="C28" s="20"/>
      <c r="D28" s="19" t="s">
        <v>238</v>
      </c>
      <c r="E28" s="19" t="s">
        <v>239</v>
      </c>
      <c r="F28" s="19" t="s">
        <v>152</v>
      </c>
      <c r="G28" s="21" t="s">
        <v>153</v>
      </c>
      <c r="H28" s="19" t="s">
        <v>154</v>
      </c>
      <c r="I28" s="21" t="s">
        <v>153</v>
      </c>
      <c r="J28" s="28" t="s">
        <v>615</v>
      </c>
      <c r="K28" s="29"/>
      <c r="L28" s="29"/>
      <c r="M28" s="29"/>
      <c r="N28" s="29"/>
      <c r="O28" s="28" t="s">
        <v>615</v>
      </c>
      <c r="P28" t="str">
        <f t="shared" si="0"/>
        <v>Переславль-Залесский</v>
      </c>
    </row>
    <row r="29" spans="1:16" ht="31.5">
      <c r="A29" s="19" t="s">
        <v>325</v>
      </c>
      <c r="B29" s="20"/>
      <c r="C29" s="20"/>
      <c r="D29" s="19" t="s">
        <v>326</v>
      </c>
      <c r="E29" s="19" t="s">
        <v>327</v>
      </c>
      <c r="F29" s="19" t="s">
        <v>152</v>
      </c>
      <c r="G29" s="21" t="s">
        <v>153</v>
      </c>
      <c r="H29" s="19" t="s">
        <v>154</v>
      </c>
      <c r="I29" s="21" t="s">
        <v>153</v>
      </c>
      <c r="J29" s="28" t="s">
        <v>615</v>
      </c>
      <c r="K29" s="28" t="s">
        <v>615</v>
      </c>
      <c r="L29" s="29"/>
      <c r="M29" s="28" t="s">
        <v>615</v>
      </c>
      <c r="N29" s="29"/>
      <c r="O29" s="29"/>
      <c r="P29" t="str">
        <f t="shared" si="0"/>
        <v>Переславль-Залесский</v>
      </c>
    </row>
    <row r="30" spans="1:16" ht="31.5">
      <c r="A30" s="19" t="s">
        <v>404</v>
      </c>
      <c r="B30" s="20"/>
      <c r="C30" s="20"/>
      <c r="D30" s="19" t="s">
        <v>405</v>
      </c>
      <c r="E30" s="19" t="s">
        <v>239</v>
      </c>
      <c r="F30" s="19" t="s">
        <v>152</v>
      </c>
      <c r="G30" s="21" t="s">
        <v>153</v>
      </c>
      <c r="H30" s="19" t="s">
        <v>154</v>
      </c>
      <c r="I30" s="21" t="s">
        <v>153</v>
      </c>
      <c r="J30" s="28" t="s">
        <v>615</v>
      </c>
      <c r="K30" s="28" t="s">
        <v>615</v>
      </c>
      <c r="L30" s="29"/>
      <c r="M30" s="28" t="s">
        <v>615</v>
      </c>
      <c r="N30" s="28" t="s">
        <v>615</v>
      </c>
      <c r="O30" s="29"/>
      <c r="P30" t="str">
        <f t="shared" si="0"/>
        <v>Переславль-Залесский</v>
      </c>
    </row>
    <row r="31" spans="1:16" ht="31.5">
      <c r="A31" s="19" t="s">
        <v>478</v>
      </c>
      <c r="B31" s="20"/>
      <c r="C31" s="20"/>
      <c r="D31" s="19" t="s">
        <v>479</v>
      </c>
      <c r="E31" s="19" t="s">
        <v>239</v>
      </c>
      <c r="F31" s="19" t="s">
        <v>152</v>
      </c>
      <c r="G31" s="21" t="s">
        <v>153</v>
      </c>
      <c r="H31" s="19" t="s">
        <v>154</v>
      </c>
      <c r="I31" s="21" t="s">
        <v>153</v>
      </c>
      <c r="J31" s="28" t="s">
        <v>615</v>
      </c>
      <c r="K31" s="29"/>
      <c r="L31" s="28" t="s">
        <v>615</v>
      </c>
      <c r="M31" s="29"/>
      <c r="N31" s="28" t="s">
        <v>615</v>
      </c>
      <c r="O31" s="29"/>
      <c r="P31" t="str">
        <f t="shared" si="0"/>
        <v>Переславль-Залесский</v>
      </c>
    </row>
    <row r="32" spans="1:16" ht="31.5">
      <c r="A32" s="19" t="s">
        <v>538</v>
      </c>
      <c r="B32" s="20"/>
      <c r="C32" s="20"/>
      <c r="D32" s="19" t="s">
        <v>539</v>
      </c>
      <c r="E32" s="19" t="s">
        <v>239</v>
      </c>
      <c r="F32" s="19" t="s">
        <v>152</v>
      </c>
      <c r="G32" s="21" t="s">
        <v>153</v>
      </c>
      <c r="H32" s="19" t="s">
        <v>154</v>
      </c>
      <c r="I32" s="21" t="s">
        <v>153</v>
      </c>
      <c r="J32" s="28" t="s">
        <v>615</v>
      </c>
      <c r="K32" s="28" t="s">
        <v>615</v>
      </c>
      <c r="L32" s="29"/>
      <c r="M32" s="29"/>
      <c r="N32" s="29"/>
      <c r="O32" s="29"/>
      <c r="P32" t="str">
        <f t="shared" si="0"/>
        <v>Переславль-Залесский</v>
      </c>
    </row>
    <row r="33" spans="1:16" ht="31.5">
      <c r="A33" s="19" t="s">
        <v>591</v>
      </c>
      <c r="B33" s="23"/>
      <c r="C33" s="23"/>
      <c r="D33" s="19" t="s">
        <v>592</v>
      </c>
      <c r="E33" s="19" t="s">
        <v>593</v>
      </c>
      <c r="F33" s="19" t="s">
        <v>152</v>
      </c>
      <c r="G33" s="22" t="s">
        <v>153</v>
      </c>
      <c r="H33" s="19" t="s">
        <v>154</v>
      </c>
      <c r="I33" s="22" t="s">
        <v>153</v>
      </c>
      <c r="J33" s="28" t="s">
        <v>615</v>
      </c>
      <c r="K33" s="28" t="s">
        <v>615</v>
      </c>
      <c r="L33" s="29"/>
      <c r="M33" s="29"/>
      <c r="N33" s="29"/>
      <c r="O33" s="29"/>
      <c r="P33" t="str">
        <f t="shared" si="0"/>
        <v>Переславль-Залесский</v>
      </c>
    </row>
    <row r="34" spans="1:16" ht="21">
      <c r="A34" s="19" t="s">
        <v>179</v>
      </c>
      <c r="B34" s="20"/>
      <c r="C34" s="20"/>
      <c r="D34" s="19" t="s">
        <v>180</v>
      </c>
      <c r="E34" s="19" t="s">
        <v>181</v>
      </c>
      <c r="F34" s="19" t="s">
        <v>182</v>
      </c>
      <c r="G34" s="21" t="s">
        <v>183</v>
      </c>
      <c r="H34" s="19" t="s">
        <v>184</v>
      </c>
      <c r="I34" s="21" t="s">
        <v>183</v>
      </c>
      <c r="J34" s="28" t="s">
        <v>615</v>
      </c>
      <c r="K34" s="28" t="s">
        <v>615</v>
      </c>
      <c r="L34" s="29"/>
      <c r="M34" s="28" t="s">
        <v>615</v>
      </c>
      <c r="N34" s="29"/>
      <c r="O34" s="29"/>
      <c r="P34" t="str">
        <f t="shared" si="0"/>
        <v>Рыбинск</v>
      </c>
    </row>
    <row r="35" spans="1:16" ht="21">
      <c r="A35" s="19" t="s">
        <v>185</v>
      </c>
      <c r="B35" s="20"/>
      <c r="C35" s="20"/>
      <c r="D35" s="19" t="s">
        <v>186</v>
      </c>
      <c r="E35" s="19" t="s">
        <v>181</v>
      </c>
      <c r="F35" s="19" t="s">
        <v>182</v>
      </c>
      <c r="G35" s="21" t="s">
        <v>183</v>
      </c>
      <c r="H35" s="19" t="s">
        <v>184</v>
      </c>
      <c r="I35" s="21" t="s">
        <v>183</v>
      </c>
      <c r="J35" s="28" t="s">
        <v>615</v>
      </c>
      <c r="K35" s="28" t="s">
        <v>615</v>
      </c>
      <c r="L35" s="29"/>
      <c r="M35" s="28" t="s">
        <v>615</v>
      </c>
      <c r="N35" s="29"/>
      <c r="O35" s="29"/>
      <c r="P35" t="str">
        <f t="shared" si="0"/>
        <v>Рыбинск</v>
      </c>
    </row>
    <row r="36" spans="1:16" ht="31.5">
      <c r="A36" s="19" t="s">
        <v>209</v>
      </c>
      <c r="B36" s="20"/>
      <c r="C36" s="20"/>
      <c r="D36" s="19" t="s">
        <v>210</v>
      </c>
      <c r="E36" s="19" t="s">
        <v>181</v>
      </c>
      <c r="F36" s="19" t="s">
        <v>182</v>
      </c>
      <c r="G36" s="21" t="s">
        <v>183</v>
      </c>
      <c r="H36" s="19" t="s">
        <v>184</v>
      </c>
      <c r="I36" s="21" t="s">
        <v>183</v>
      </c>
      <c r="J36" s="28" t="s">
        <v>615</v>
      </c>
      <c r="K36" s="29"/>
      <c r="L36" s="29"/>
      <c r="M36" s="29"/>
      <c r="N36" s="29"/>
      <c r="O36" s="28" t="s">
        <v>615</v>
      </c>
      <c r="P36" t="str">
        <f t="shared" si="0"/>
        <v>Рыбинск</v>
      </c>
    </row>
    <row r="37" spans="1:16" ht="42">
      <c r="A37" s="19" t="s">
        <v>252</v>
      </c>
      <c r="B37" s="20"/>
      <c r="C37" s="20"/>
      <c r="D37" s="19" t="s">
        <v>253</v>
      </c>
      <c r="E37" s="19" t="s">
        <v>181</v>
      </c>
      <c r="F37" s="19" t="s">
        <v>182</v>
      </c>
      <c r="G37" s="21" t="s">
        <v>183</v>
      </c>
      <c r="H37" s="19" t="s">
        <v>184</v>
      </c>
      <c r="I37" s="21" t="s">
        <v>183</v>
      </c>
      <c r="J37" s="28" t="s">
        <v>615</v>
      </c>
      <c r="K37" s="28" t="s">
        <v>615</v>
      </c>
      <c r="L37" s="29"/>
      <c r="M37" s="28" t="s">
        <v>615</v>
      </c>
      <c r="N37" s="29"/>
      <c r="O37" s="29"/>
      <c r="P37" t="str">
        <f t="shared" si="0"/>
        <v>Рыбинск</v>
      </c>
    </row>
    <row r="38" spans="1:16" ht="21">
      <c r="A38" s="19" t="s">
        <v>269</v>
      </c>
      <c r="B38" s="20"/>
      <c r="C38" s="20"/>
      <c r="D38" s="19" t="s">
        <v>270</v>
      </c>
      <c r="E38" s="19" t="s">
        <v>271</v>
      </c>
      <c r="F38" s="19" t="s">
        <v>182</v>
      </c>
      <c r="G38" s="21" t="s">
        <v>183</v>
      </c>
      <c r="H38" s="19" t="s">
        <v>184</v>
      </c>
      <c r="I38" s="21" t="s">
        <v>183</v>
      </c>
      <c r="J38" s="28" t="s">
        <v>615</v>
      </c>
      <c r="K38" s="28" t="s">
        <v>615</v>
      </c>
      <c r="L38" s="29"/>
      <c r="M38" s="28" t="s">
        <v>615</v>
      </c>
      <c r="N38" s="29"/>
      <c r="O38" s="29"/>
      <c r="P38" t="str">
        <f t="shared" si="0"/>
        <v>Рыбинск</v>
      </c>
    </row>
    <row r="39" spans="1:16" ht="21">
      <c r="A39" s="19" t="s">
        <v>285</v>
      </c>
      <c r="B39" s="20"/>
      <c r="C39" s="20"/>
      <c r="D39" s="19" t="s">
        <v>286</v>
      </c>
      <c r="E39" s="19" t="s">
        <v>181</v>
      </c>
      <c r="F39" s="19" t="s">
        <v>182</v>
      </c>
      <c r="G39" s="21" t="s">
        <v>183</v>
      </c>
      <c r="H39" s="19" t="s">
        <v>184</v>
      </c>
      <c r="I39" s="21" t="s">
        <v>183</v>
      </c>
      <c r="J39" s="28" t="s">
        <v>615</v>
      </c>
      <c r="K39" s="28" t="s">
        <v>615</v>
      </c>
      <c r="L39" s="29"/>
      <c r="M39" s="29"/>
      <c r="N39" s="29"/>
      <c r="O39" s="29"/>
      <c r="P39" t="str">
        <f t="shared" si="0"/>
        <v>Рыбинск</v>
      </c>
    </row>
    <row r="40" spans="1:16" ht="31.5">
      <c r="A40" s="19" t="s">
        <v>306</v>
      </c>
      <c r="B40" s="20"/>
      <c r="C40" s="20"/>
      <c r="D40" s="19" t="s">
        <v>307</v>
      </c>
      <c r="E40" s="19" t="s">
        <v>181</v>
      </c>
      <c r="F40" s="19" t="s">
        <v>182</v>
      </c>
      <c r="G40" s="21" t="s">
        <v>183</v>
      </c>
      <c r="H40" s="19" t="s">
        <v>184</v>
      </c>
      <c r="I40" s="21" t="s">
        <v>183</v>
      </c>
      <c r="J40" s="28" t="s">
        <v>615</v>
      </c>
      <c r="K40" s="28" t="s">
        <v>615</v>
      </c>
      <c r="L40" s="29"/>
      <c r="M40" s="29"/>
      <c r="N40" s="29"/>
      <c r="O40" s="29"/>
      <c r="P40" t="str">
        <f t="shared" si="0"/>
        <v>Рыбинск</v>
      </c>
    </row>
    <row r="41" spans="1:16" ht="21">
      <c r="A41" s="19" t="s">
        <v>308</v>
      </c>
      <c r="B41" s="20"/>
      <c r="C41" s="20"/>
      <c r="D41" s="19" t="s">
        <v>309</v>
      </c>
      <c r="E41" s="19" t="s">
        <v>181</v>
      </c>
      <c r="F41" s="19" t="s">
        <v>182</v>
      </c>
      <c r="G41" s="21" t="s">
        <v>183</v>
      </c>
      <c r="H41" s="19" t="s">
        <v>184</v>
      </c>
      <c r="I41" s="21" t="s">
        <v>183</v>
      </c>
      <c r="J41" s="28" t="s">
        <v>615</v>
      </c>
      <c r="K41" s="29"/>
      <c r="L41" s="29"/>
      <c r="M41" s="28" t="s">
        <v>615</v>
      </c>
      <c r="N41" s="29"/>
      <c r="O41" s="29"/>
      <c r="P41" t="str">
        <f t="shared" si="0"/>
        <v>Рыбинск</v>
      </c>
    </row>
    <row r="42" spans="1:16" ht="21">
      <c r="A42" s="19" t="s">
        <v>377</v>
      </c>
      <c r="B42" s="20"/>
      <c r="C42" s="20"/>
      <c r="D42" s="19" t="s">
        <v>378</v>
      </c>
      <c r="E42" s="19" t="s">
        <v>181</v>
      </c>
      <c r="F42" s="19" t="s">
        <v>182</v>
      </c>
      <c r="G42" s="21" t="s">
        <v>183</v>
      </c>
      <c r="H42" s="19" t="s">
        <v>184</v>
      </c>
      <c r="I42" s="21" t="s">
        <v>183</v>
      </c>
      <c r="J42" s="28" t="s">
        <v>615</v>
      </c>
      <c r="K42" s="28" t="s">
        <v>615</v>
      </c>
      <c r="L42" s="29"/>
      <c r="M42" s="29"/>
      <c r="N42" s="29"/>
      <c r="O42" s="29"/>
      <c r="P42" t="str">
        <f t="shared" si="0"/>
        <v>Рыбинск</v>
      </c>
    </row>
    <row r="43" spans="1:16" ht="21">
      <c r="A43" s="19" t="s">
        <v>414</v>
      </c>
      <c r="B43" s="20"/>
      <c r="C43" s="20"/>
      <c r="D43" s="19" t="s">
        <v>415</v>
      </c>
      <c r="E43" s="19" t="s">
        <v>181</v>
      </c>
      <c r="F43" s="19" t="s">
        <v>182</v>
      </c>
      <c r="G43" s="21" t="s">
        <v>183</v>
      </c>
      <c r="H43" s="19" t="s">
        <v>184</v>
      </c>
      <c r="I43" s="21" t="s">
        <v>183</v>
      </c>
      <c r="J43" s="28" t="s">
        <v>615</v>
      </c>
      <c r="K43" s="28" t="s">
        <v>615</v>
      </c>
      <c r="L43" s="29"/>
      <c r="M43" s="29"/>
      <c r="N43" s="29"/>
      <c r="O43" s="29"/>
      <c r="P43" t="str">
        <f t="shared" si="0"/>
        <v>Рыбинск</v>
      </c>
    </row>
    <row r="44" spans="1:16" ht="42">
      <c r="A44" s="19" t="s">
        <v>420</v>
      </c>
      <c r="B44" s="20"/>
      <c r="C44" s="20"/>
      <c r="D44" s="19" t="s">
        <v>421</v>
      </c>
      <c r="E44" s="19" t="s">
        <v>181</v>
      </c>
      <c r="F44" s="19" t="s">
        <v>182</v>
      </c>
      <c r="G44" s="21" t="s">
        <v>183</v>
      </c>
      <c r="H44" s="19" t="s">
        <v>184</v>
      </c>
      <c r="I44" s="21" t="s">
        <v>183</v>
      </c>
      <c r="J44" s="28" t="s">
        <v>615</v>
      </c>
      <c r="K44" s="28" t="s">
        <v>615</v>
      </c>
      <c r="L44" s="29"/>
      <c r="M44" s="28" t="s">
        <v>615</v>
      </c>
      <c r="N44" s="29"/>
      <c r="O44" s="29"/>
      <c r="P44" t="str">
        <f t="shared" si="0"/>
        <v>Рыбинск</v>
      </c>
    </row>
    <row r="45" spans="1:16" ht="21">
      <c r="A45" s="19" t="s">
        <v>457</v>
      </c>
      <c r="B45" s="20"/>
      <c r="C45" s="20"/>
      <c r="D45" s="19" t="s">
        <v>458</v>
      </c>
      <c r="E45" s="19" t="s">
        <v>181</v>
      </c>
      <c r="F45" s="19" t="s">
        <v>182</v>
      </c>
      <c r="G45" s="21" t="s">
        <v>183</v>
      </c>
      <c r="H45" s="19" t="s">
        <v>184</v>
      </c>
      <c r="I45" s="21" t="s">
        <v>183</v>
      </c>
      <c r="J45" s="28" t="s">
        <v>615</v>
      </c>
      <c r="K45" s="28" t="s">
        <v>615</v>
      </c>
      <c r="L45" s="28" t="s">
        <v>615</v>
      </c>
      <c r="M45" s="29"/>
      <c r="N45" s="28" t="s">
        <v>615</v>
      </c>
      <c r="O45" s="29"/>
      <c r="P45" t="str">
        <f t="shared" si="0"/>
        <v>Рыбинск</v>
      </c>
    </row>
    <row r="46" spans="1:16" ht="21">
      <c r="A46" s="19" t="s">
        <v>459</v>
      </c>
      <c r="B46" s="20"/>
      <c r="C46" s="20"/>
      <c r="D46" s="19" t="s">
        <v>460</v>
      </c>
      <c r="E46" s="19" t="s">
        <v>181</v>
      </c>
      <c r="F46" s="19" t="s">
        <v>182</v>
      </c>
      <c r="G46" s="21" t="s">
        <v>183</v>
      </c>
      <c r="H46" s="19" t="s">
        <v>184</v>
      </c>
      <c r="I46" s="21" t="s">
        <v>183</v>
      </c>
      <c r="J46" s="28" t="s">
        <v>615</v>
      </c>
      <c r="K46" s="28" t="s">
        <v>615</v>
      </c>
      <c r="L46" s="29"/>
      <c r="M46" s="28" t="s">
        <v>615</v>
      </c>
      <c r="N46" s="29"/>
      <c r="O46" s="29"/>
      <c r="P46" t="str">
        <f t="shared" si="0"/>
        <v>Рыбинск</v>
      </c>
    </row>
    <row r="47" spans="1:16" ht="21">
      <c r="A47" s="19" t="s">
        <v>465</v>
      </c>
      <c r="B47" s="20"/>
      <c r="C47" s="20"/>
      <c r="D47" s="19" t="s">
        <v>466</v>
      </c>
      <c r="E47" s="19" t="s">
        <v>181</v>
      </c>
      <c r="F47" s="19" t="s">
        <v>182</v>
      </c>
      <c r="G47" s="21" t="s">
        <v>183</v>
      </c>
      <c r="H47" s="19" t="s">
        <v>184</v>
      </c>
      <c r="I47" s="21" t="s">
        <v>183</v>
      </c>
      <c r="J47" s="28" t="s">
        <v>615</v>
      </c>
      <c r="K47" s="28" t="s">
        <v>615</v>
      </c>
      <c r="L47" s="29"/>
      <c r="M47" s="29"/>
      <c r="N47" s="29"/>
      <c r="O47" s="29"/>
      <c r="P47" t="str">
        <f t="shared" si="0"/>
        <v>Рыбинск</v>
      </c>
    </row>
    <row r="48" spans="1:16" ht="21">
      <c r="A48" s="19" t="s">
        <v>480</v>
      </c>
      <c r="B48" s="20"/>
      <c r="C48" s="20"/>
      <c r="D48" s="19" t="s">
        <v>481</v>
      </c>
      <c r="E48" s="19" t="s">
        <v>181</v>
      </c>
      <c r="F48" s="19" t="s">
        <v>182</v>
      </c>
      <c r="G48" s="21" t="s">
        <v>183</v>
      </c>
      <c r="H48" s="19" t="s">
        <v>184</v>
      </c>
      <c r="I48" s="21" t="s">
        <v>183</v>
      </c>
      <c r="J48" s="28" t="s">
        <v>615</v>
      </c>
      <c r="K48" s="28" t="s">
        <v>615</v>
      </c>
      <c r="L48" s="29"/>
      <c r="M48" s="28" t="s">
        <v>615</v>
      </c>
      <c r="N48" s="29"/>
      <c r="O48" s="29"/>
      <c r="P48" t="str">
        <f t="shared" si="0"/>
        <v>Рыбинск</v>
      </c>
    </row>
    <row r="49" spans="1:16" ht="21">
      <c r="A49" s="19" t="s">
        <v>536</v>
      </c>
      <c r="B49" s="20"/>
      <c r="C49" s="20"/>
      <c r="D49" s="19" t="s">
        <v>537</v>
      </c>
      <c r="E49" s="19" t="s">
        <v>181</v>
      </c>
      <c r="F49" s="19" t="s">
        <v>182</v>
      </c>
      <c r="G49" s="21" t="s">
        <v>183</v>
      </c>
      <c r="H49" s="19" t="s">
        <v>184</v>
      </c>
      <c r="I49" s="21" t="s">
        <v>183</v>
      </c>
      <c r="J49" s="28" t="s">
        <v>615</v>
      </c>
      <c r="K49" s="28" t="s">
        <v>615</v>
      </c>
      <c r="L49" s="29"/>
      <c r="M49" s="29"/>
      <c r="N49" s="29"/>
      <c r="O49" s="29"/>
      <c r="P49" t="str">
        <f t="shared" si="0"/>
        <v>Рыбинск</v>
      </c>
    </row>
    <row r="50" spans="1:16" ht="31.5">
      <c r="A50" s="19" t="s">
        <v>585</v>
      </c>
      <c r="B50" s="20"/>
      <c r="C50" s="20"/>
      <c r="D50" s="19" t="s">
        <v>586</v>
      </c>
      <c r="E50" s="19" t="s">
        <v>181</v>
      </c>
      <c r="F50" s="19" t="s">
        <v>182</v>
      </c>
      <c r="G50" s="21" t="s">
        <v>183</v>
      </c>
      <c r="H50" s="19" t="s">
        <v>184</v>
      </c>
      <c r="I50" s="21" t="s">
        <v>183</v>
      </c>
      <c r="J50" s="28" t="s">
        <v>615</v>
      </c>
      <c r="K50" s="28" t="s">
        <v>615</v>
      </c>
      <c r="L50" s="28" t="s">
        <v>615</v>
      </c>
      <c r="M50" s="28" t="s">
        <v>615</v>
      </c>
      <c r="N50" s="29"/>
      <c r="O50" s="29"/>
      <c r="P50" t="str">
        <f t="shared" si="0"/>
        <v>Рыбинск</v>
      </c>
    </row>
    <row r="51" spans="1:16" ht="21">
      <c r="A51" s="19" t="s">
        <v>596</v>
      </c>
      <c r="B51" s="20"/>
      <c r="C51" s="20"/>
      <c r="D51" s="19" t="s">
        <v>597</v>
      </c>
      <c r="E51" s="19" t="s">
        <v>181</v>
      </c>
      <c r="F51" s="19" t="s">
        <v>182</v>
      </c>
      <c r="G51" s="21" t="s">
        <v>183</v>
      </c>
      <c r="H51" s="19" t="s">
        <v>184</v>
      </c>
      <c r="I51" s="21" t="s">
        <v>183</v>
      </c>
      <c r="J51" s="28" t="s">
        <v>615</v>
      </c>
      <c r="K51" s="29"/>
      <c r="L51" s="28" t="s">
        <v>615</v>
      </c>
      <c r="M51" s="29"/>
      <c r="N51" s="28" t="s">
        <v>615</v>
      </c>
      <c r="O51" s="29"/>
      <c r="P51" t="str">
        <f t="shared" si="0"/>
        <v>Рыбинск</v>
      </c>
    </row>
    <row r="52" spans="1:16" ht="31.5">
      <c r="A52" s="19" t="s">
        <v>160</v>
      </c>
      <c r="B52" s="20"/>
      <c r="C52" s="20"/>
      <c r="D52" s="19" t="s">
        <v>161</v>
      </c>
      <c r="E52" s="19" t="s">
        <v>162</v>
      </c>
      <c r="F52" s="19" t="s">
        <v>163</v>
      </c>
      <c r="G52" s="21" t="s">
        <v>164</v>
      </c>
      <c r="H52" s="19" t="s">
        <v>165</v>
      </c>
      <c r="I52" s="21" t="s">
        <v>164</v>
      </c>
      <c r="J52" s="28" t="s">
        <v>615</v>
      </c>
      <c r="K52" s="28" t="s">
        <v>615</v>
      </c>
      <c r="L52" s="29"/>
      <c r="M52" s="29"/>
      <c r="N52" s="29"/>
      <c r="O52" s="29"/>
      <c r="P52" t="str">
        <f t="shared" si="0"/>
        <v>Ярославль</v>
      </c>
    </row>
    <row r="53" spans="1:16" ht="21">
      <c r="A53" s="19" t="s">
        <v>166</v>
      </c>
      <c r="B53" s="20"/>
      <c r="C53" s="20"/>
      <c r="D53" s="19" t="s">
        <v>167</v>
      </c>
      <c r="E53" s="19" t="s">
        <v>168</v>
      </c>
      <c r="F53" s="19" t="s">
        <v>163</v>
      </c>
      <c r="G53" s="21" t="s">
        <v>164</v>
      </c>
      <c r="H53" s="19" t="s">
        <v>165</v>
      </c>
      <c r="I53" s="21" t="s">
        <v>164</v>
      </c>
      <c r="J53" s="28" t="s">
        <v>615</v>
      </c>
      <c r="K53" s="28" t="s">
        <v>615</v>
      </c>
      <c r="L53" s="29"/>
      <c r="M53" s="28" t="s">
        <v>615</v>
      </c>
      <c r="N53" s="29"/>
      <c r="O53" s="29"/>
      <c r="P53" t="str">
        <f t="shared" si="0"/>
        <v>Ярославль</v>
      </c>
    </row>
    <row r="54" spans="1:16" ht="52.5">
      <c r="A54" s="19" t="s">
        <v>169</v>
      </c>
      <c r="B54" s="20"/>
      <c r="C54" s="20"/>
      <c r="D54" s="19" t="s">
        <v>170</v>
      </c>
      <c r="E54" s="19" t="s">
        <v>171</v>
      </c>
      <c r="F54" s="19" t="s">
        <v>163</v>
      </c>
      <c r="G54" s="21" t="s">
        <v>164</v>
      </c>
      <c r="H54" s="19" t="s">
        <v>165</v>
      </c>
      <c r="I54" s="21" t="s">
        <v>164</v>
      </c>
      <c r="J54" s="28" t="s">
        <v>615</v>
      </c>
      <c r="K54" s="28" t="s">
        <v>615</v>
      </c>
      <c r="L54" s="29"/>
      <c r="M54" s="28" t="s">
        <v>615</v>
      </c>
      <c r="N54" s="29"/>
      <c r="O54" s="29"/>
      <c r="P54" t="str">
        <f t="shared" si="0"/>
        <v>Ярославль</v>
      </c>
    </row>
    <row r="55" spans="1:16" ht="42">
      <c r="A55" s="19" t="s">
        <v>189</v>
      </c>
      <c r="B55" s="20"/>
      <c r="C55" s="20"/>
      <c r="D55" s="19" t="s">
        <v>190</v>
      </c>
      <c r="E55" s="19" t="s">
        <v>151</v>
      </c>
      <c r="F55" s="19" t="s">
        <v>163</v>
      </c>
      <c r="G55" s="21" t="s">
        <v>164</v>
      </c>
      <c r="H55" s="19" t="s">
        <v>165</v>
      </c>
      <c r="I55" s="21" t="s">
        <v>164</v>
      </c>
      <c r="J55" s="28" t="s">
        <v>615</v>
      </c>
      <c r="K55" s="28" t="s">
        <v>615</v>
      </c>
      <c r="L55" s="29"/>
      <c r="M55" s="28" t="s">
        <v>615</v>
      </c>
      <c r="N55" s="29"/>
      <c r="O55" s="29"/>
      <c r="P55" t="str">
        <f t="shared" si="0"/>
        <v>Ярославль</v>
      </c>
    </row>
    <row r="56" spans="1:16" ht="31.5">
      <c r="A56" s="19" t="s">
        <v>206</v>
      </c>
      <c r="B56" s="20"/>
      <c r="C56" s="20"/>
      <c r="D56" s="19" t="s">
        <v>207</v>
      </c>
      <c r="E56" s="19" t="s">
        <v>208</v>
      </c>
      <c r="F56" s="19" t="s">
        <v>163</v>
      </c>
      <c r="G56" s="21" t="s">
        <v>164</v>
      </c>
      <c r="H56" s="19" t="s">
        <v>165</v>
      </c>
      <c r="I56" s="21" t="s">
        <v>164</v>
      </c>
      <c r="J56" s="28" t="s">
        <v>615</v>
      </c>
      <c r="K56" s="28" t="s">
        <v>615</v>
      </c>
      <c r="L56" s="29"/>
      <c r="M56" s="28" t="s">
        <v>615</v>
      </c>
      <c r="N56" s="29"/>
      <c r="O56" s="29"/>
      <c r="P56" t="str">
        <f t="shared" si="0"/>
        <v>Ярославль</v>
      </c>
    </row>
    <row r="57" spans="1:16" ht="21">
      <c r="A57" s="19" t="s">
        <v>211</v>
      </c>
      <c r="B57" s="20"/>
      <c r="C57" s="20"/>
      <c r="D57" s="19" t="s">
        <v>212</v>
      </c>
      <c r="E57" s="19" t="s">
        <v>213</v>
      </c>
      <c r="F57" s="19" t="s">
        <v>163</v>
      </c>
      <c r="G57" s="21" t="s">
        <v>164</v>
      </c>
      <c r="H57" s="19" t="s">
        <v>165</v>
      </c>
      <c r="I57" s="21" t="s">
        <v>164</v>
      </c>
      <c r="J57" s="28" t="s">
        <v>615</v>
      </c>
      <c r="K57" s="28" t="s">
        <v>615</v>
      </c>
      <c r="L57" s="29"/>
      <c r="M57" s="29"/>
      <c r="N57" s="29"/>
      <c r="O57" s="29"/>
      <c r="P57" t="str">
        <f t="shared" si="0"/>
        <v>Ярославль</v>
      </c>
    </row>
    <row r="58" spans="1:16" ht="31.5">
      <c r="A58" s="19" t="s">
        <v>231</v>
      </c>
      <c r="B58" s="20"/>
      <c r="C58" s="20"/>
      <c r="D58" s="19" t="s">
        <v>170</v>
      </c>
      <c r="E58" s="19" t="s">
        <v>162</v>
      </c>
      <c r="F58" s="19" t="s">
        <v>163</v>
      </c>
      <c r="G58" s="21" t="s">
        <v>164</v>
      </c>
      <c r="H58" s="19" t="s">
        <v>165</v>
      </c>
      <c r="I58" s="21" t="s">
        <v>164</v>
      </c>
      <c r="J58" s="28" t="s">
        <v>615</v>
      </c>
      <c r="K58" s="28" t="s">
        <v>615</v>
      </c>
      <c r="L58" s="29"/>
      <c r="M58" s="28" t="s">
        <v>615</v>
      </c>
      <c r="N58" s="29"/>
      <c r="O58" s="29"/>
      <c r="P58" t="str">
        <f t="shared" si="0"/>
        <v>Ярославль</v>
      </c>
    </row>
    <row r="59" spans="1:16" ht="31.5">
      <c r="A59" s="19" t="s">
        <v>267</v>
      </c>
      <c r="B59" s="20"/>
      <c r="C59" s="20"/>
      <c r="D59" s="19" t="s">
        <v>268</v>
      </c>
      <c r="E59" s="19" t="s">
        <v>208</v>
      </c>
      <c r="F59" s="19" t="s">
        <v>163</v>
      </c>
      <c r="G59" s="21" t="s">
        <v>164</v>
      </c>
      <c r="H59" s="19" t="s">
        <v>165</v>
      </c>
      <c r="I59" s="21" t="s">
        <v>164</v>
      </c>
      <c r="J59" s="28" t="s">
        <v>615</v>
      </c>
      <c r="K59" s="28" t="s">
        <v>615</v>
      </c>
      <c r="L59" s="28" t="s">
        <v>615</v>
      </c>
      <c r="M59" s="28" t="s">
        <v>615</v>
      </c>
      <c r="N59" s="28" t="s">
        <v>615</v>
      </c>
      <c r="O59" s="29"/>
      <c r="P59" t="str">
        <f t="shared" si="0"/>
        <v>Ярославль</v>
      </c>
    </row>
    <row r="60" spans="1:16" ht="84">
      <c r="A60" s="19" t="s">
        <v>279</v>
      </c>
      <c r="B60" s="23"/>
      <c r="C60" s="23"/>
      <c r="D60" s="19" t="s">
        <v>280</v>
      </c>
      <c r="E60" s="19" t="s">
        <v>281</v>
      </c>
      <c r="F60" s="19" t="s">
        <v>163</v>
      </c>
      <c r="G60" s="22" t="s">
        <v>164</v>
      </c>
      <c r="H60" s="19" t="s">
        <v>165</v>
      </c>
      <c r="I60" s="22" t="s">
        <v>164</v>
      </c>
      <c r="J60" s="28" t="s">
        <v>615</v>
      </c>
      <c r="K60" s="28" t="s">
        <v>615</v>
      </c>
      <c r="L60" s="28" t="s">
        <v>615</v>
      </c>
      <c r="M60" s="29"/>
      <c r="N60" s="28" t="s">
        <v>615</v>
      </c>
      <c r="O60" s="29"/>
      <c r="P60" t="str">
        <f t="shared" si="0"/>
        <v>Ярославль</v>
      </c>
    </row>
    <row r="61" spans="1:16" ht="42">
      <c r="A61" s="19" t="s">
        <v>289</v>
      </c>
      <c r="B61" s="20"/>
      <c r="C61" s="20"/>
      <c r="D61" s="19" t="s">
        <v>290</v>
      </c>
      <c r="E61" s="19" t="s">
        <v>291</v>
      </c>
      <c r="F61" s="19" t="s">
        <v>163</v>
      </c>
      <c r="G61" s="21" t="s">
        <v>164</v>
      </c>
      <c r="H61" s="19" t="s">
        <v>165</v>
      </c>
      <c r="I61" s="21" t="s">
        <v>164</v>
      </c>
      <c r="J61" s="28" t="s">
        <v>615</v>
      </c>
      <c r="K61" s="28" t="s">
        <v>615</v>
      </c>
      <c r="L61" s="29"/>
      <c r="M61" s="29"/>
      <c r="N61" s="29"/>
      <c r="O61" s="29"/>
      <c r="P61" t="str">
        <f t="shared" si="0"/>
        <v>Ярославль</v>
      </c>
    </row>
    <row r="62" spans="1:16" ht="21">
      <c r="A62" s="19" t="s">
        <v>292</v>
      </c>
      <c r="B62" s="20"/>
      <c r="C62" s="20"/>
      <c r="D62" s="19" t="s">
        <v>293</v>
      </c>
      <c r="E62" s="19" t="s">
        <v>291</v>
      </c>
      <c r="F62" s="19" t="s">
        <v>163</v>
      </c>
      <c r="G62" s="21" t="s">
        <v>164</v>
      </c>
      <c r="H62" s="19" t="s">
        <v>165</v>
      </c>
      <c r="I62" s="21" t="s">
        <v>164</v>
      </c>
      <c r="J62" s="28" t="s">
        <v>615</v>
      </c>
      <c r="K62" s="28" t="s">
        <v>615</v>
      </c>
      <c r="L62" s="29"/>
      <c r="M62" s="29"/>
      <c r="N62" s="29"/>
      <c r="O62" s="29"/>
      <c r="P62" t="str">
        <f t="shared" si="0"/>
        <v>Ярославль</v>
      </c>
    </row>
    <row r="63" spans="1:16" ht="21">
      <c r="A63" s="19" t="s">
        <v>300</v>
      </c>
      <c r="B63" s="20"/>
      <c r="C63" s="20"/>
      <c r="D63" s="19" t="s">
        <v>301</v>
      </c>
      <c r="E63" s="19" t="s">
        <v>291</v>
      </c>
      <c r="F63" s="19" t="s">
        <v>163</v>
      </c>
      <c r="G63" s="21" t="s">
        <v>164</v>
      </c>
      <c r="H63" s="19" t="s">
        <v>165</v>
      </c>
      <c r="I63" s="21" t="s">
        <v>164</v>
      </c>
      <c r="J63" s="28" t="s">
        <v>615</v>
      </c>
      <c r="K63" s="28" t="s">
        <v>615</v>
      </c>
      <c r="L63" s="29"/>
      <c r="M63" s="29"/>
      <c r="N63" s="29"/>
      <c r="O63" s="29"/>
      <c r="P63" t="str">
        <f t="shared" si="0"/>
        <v>Ярославль</v>
      </c>
    </row>
    <row r="64" spans="1:16" ht="32.25" customHeight="1">
      <c r="A64" s="19" t="s">
        <v>323</v>
      </c>
      <c r="B64" s="23"/>
      <c r="C64" s="23"/>
      <c r="D64" s="19" t="s">
        <v>324</v>
      </c>
      <c r="E64" s="19" t="s">
        <v>171</v>
      </c>
      <c r="F64" s="19" t="s">
        <v>163</v>
      </c>
      <c r="G64" s="22" t="s">
        <v>164</v>
      </c>
      <c r="H64" s="19" t="s">
        <v>165</v>
      </c>
      <c r="I64" s="22" t="s">
        <v>164</v>
      </c>
      <c r="J64" s="28" t="s">
        <v>615</v>
      </c>
      <c r="K64" s="28" t="s">
        <v>615</v>
      </c>
      <c r="L64" s="29"/>
      <c r="M64" s="28" t="s">
        <v>615</v>
      </c>
      <c r="N64" s="29"/>
      <c r="O64" s="29"/>
      <c r="P64" t="str">
        <f t="shared" si="0"/>
        <v>Ярославль</v>
      </c>
    </row>
    <row r="65" spans="1:16" ht="31.5">
      <c r="A65" s="19" t="s">
        <v>333</v>
      </c>
      <c r="B65" s="20"/>
      <c r="C65" s="20"/>
      <c r="D65" s="19" t="s">
        <v>334</v>
      </c>
      <c r="E65" s="19" t="s">
        <v>151</v>
      </c>
      <c r="F65" s="19" t="s">
        <v>163</v>
      </c>
      <c r="G65" s="21" t="s">
        <v>164</v>
      </c>
      <c r="H65" s="19" t="s">
        <v>165</v>
      </c>
      <c r="I65" s="21" t="s">
        <v>164</v>
      </c>
      <c r="J65" s="28" t="s">
        <v>615</v>
      </c>
      <c r="K65" s="28" t="s">
        <v>615</v>
      </c>
      <c r="L65" s="29"/>
      <c r="M65" s="29"/>
      <c r="N65" s="29"/>
      <c r="O65" s="29"/>
      <c r="P65" t="str">
        <f t="shared" si="0"/>
        <v>Ярославль</v>
      </c>
    </row>
    <row r="66" spans="1:16" ht="21">
      <c r="A66" s="19" t="s">
        <v>337</v>
      </c>
      <c r="B66" s="20"/>
      <c r="C66" s="20"/>
      <c r="D66" s="19" t="s">
        <v>338</v>
      </c>
      <c r="E66" s="19" t="s">
        <v>339</v>
      </c>
      <c r="F66" s="19" t="s">
        <v>163</v>
      </c>
      <c r="G66" s="21" t="s">
        <v>164</v>
      </c>
      <c r="H66" s="19" t="s">
        <v>165</v>
      </c>
      <c r="I66" s="21" t="s">
        <v>164</v>
      </c>
      <c r="J66" s="28" t="s">
        <v>615</v>
      </c>
      <c r="K66" s="28" t="s">
        <v>615</v>
      </c>
      <c r="L66" s="28" t="s">
        <v>615</v>
      </c>
      <c r="M66" s="28" t="s">
        <v>615</v>
      </c>
      <c r="N66" s="28" t="s">
        <v>615</v>
      </c>
      <c r="O66" s="29"/>
      <c r="P66" t="str">
        <f t="shared" si="0"/>
        <v>Ярославль</v>
      </c>
    </row>
    <row r="67" spans="1:16" ht="21">
      <c r="A67" s="19" t="s">
        <v>340</v>
      </c>
      <c r="B67" s="20"/>
      <c r="C67" s="20"/>
      <c r="D67" s="19" t="s">
        <v>341</v>
      </c>
      <c r="E67" s="19" t="s">
        <v>162</v>
      </c>
      <c r="F67" s="19" t="s">
        <v>163</v>
      </c>
      <c r="G67" s="21" t="s">
        <v>164</v>
      </c>
      <c r="H67" s="19" t="s">
        <v>165</v>
      </c>
      <c r="I67" s="21" t="s">
        <v>164</v>
      </c>
      <c r="J67" s="28" t="s">
        <v>615</v>
      </c>
      <c r="K67" s="28" t="s">
        <v>615</v>
      </c>
      <c r="L67" s="29"/>
      <c r="M67" s="29"/>
      <c r="N67" s="29"/>
      <c r="O67" s="29"/>
      <c r="P67" t="str">
        <f t="shared" si="0"/>
        <v>Ярославль</v>
      </c>
    </row>
    <row r="68" spans="1:16" ht="21">
      <c r="A68" s="19" t="s">
        <v>342</v>
      </c>
      <c r="B68" s="20"/>
      <c r="C68" s="20"/>
      <c r="D68" s="19" t="s">
        <v>343</v>
      </c>
      <c r="E68" s="19" t="s">
        <v>344</v>
      </c>
      <c r="F68" s="19" t="s">
        <v>163</v>
      </c>
      <c r="G68" s="21" t="s">
        <v>164</v>
      </c>
      <c r="H68" s="19" t="s">
        <v>165</v>
      </c>
      <c r="I68" s="21" t="s">
        <v>164</v>
      </c>
      <c r="J68" s="28" t="s">
        <v>615</v>
      </c>
      <c r="K68" s="28" t="s">
        <v>615</v>
      </c>
      <c r="L68" s="29"/>
      <c r="M68" s="28" t="s">
        <v>615</v>
      </c>
      <c r="N68" s="29"/>
      <c r="O68" s="29"/>
      <c r="P68" t="str">
        <f t="shared" si="0"/>
        <v>Ярославль</v>
      </c>
    </row>
    <row r="69" spans="1:16" ht="21">
      <c r="A69" s="19" t="s">
        <v>345</v>
      </c>
      <c r="B69" s="20"/>
      <c r="C69" s="20"/>
      <c r="D69" s="19" t="s">
        <v>346</v>
      </c>
      <c r="E69" s="19" t="s">
        <v>151</v>
      </c>
      <c r="F69" s="19" t="s">
        <v>163</v>
      </c>
      <c r="G69" s="21" t="s">
        <v>164</v>
      </c>
      <c r="H69" s="19" t="s">
        <v>165</v>
      </c>
      <c r="I69" s="21" t="s">
        <v>164</v>
      </c>
      <c r="J69" s="28" t="s">
        <v>615</v>
      </c>
      <c r="K69" s="28" t="s">
        <v>615</v>
      </c>
      <c r="L69" s="29"/>
      <c r="M69" s="29"/>
      <c r="N69" s="29"/>
      <c r="O69" s="29"/>
      <c r="P69" t="str">
        <f aca="true" t="shared" si="3" ref="P69:P134">IF(ISERR(SEARCH("муниципальный",F69)),IF(ISERR(SEARCH("г.",F69)),"",RIGHT(F69,LEN(F69)-SEARCH("г.",F69)-1)),LEFT(F69,SEARCH("муниципальный",F69)-2))</f>
        <v>Ярославль</v>
      </c>
    </row>
    <row r="70" spans="1:16" ht="21">
      <c r="A70" s="19" t="s">
        <v>347</v>
      </c>
      <c r="B70" s="20"/>
      <c r="C70" s="20"/>
      <c r="D70" s="19" t="s">
        <v>348</v>
      </c>
      <c r="E70" s="19" t="s">
        <v>208</v>
      </c>
      <c r="F70" s="19" t="s">
        <v>163</v>
      </c>
      <c r="G70" s="21" t="s">
        <v>164</v>
      </c>
      <c r="H70" s="19" t="s">
        <v>165</v>
      </c>
      <c r="I70" s="21" t="s">
        <v>164</v>
      </c>
      <c r="J70" s="28" t="s">
        <v>615</v>
      </c>
      <c r="K70" s="28" t="s">
        <v>615</v>
      </c>
      <c r="L70" s="28" t="s">
        <v>615</v>
      </c>
      <c r="M70" s="29"/>
      <c r="N70" s="28" t="s">
        <v>615</v>
      </c>
      <c r="O70" s="29"/>
      <c r="P70" t="str">
        <f t="shared" si="3"/>
        <v>Ярославль</v>
      </c>
    </row>
    <row r="71" spans="1:16" ht="31.5">
      <c r="A71" s="19" t="s">
        <v>363</v>
      </c>
      <c r="B71" s="20"/>
      <c r="C71" s="20"/>
      <c r="D71" s="19" t="s">
        <v>364</v>
      </c>
      <c r="E71" s="19" t="s">
        <v>151</v>
      </c>
      <c r="F71" s="19" t="s">
        <v>163</v>
      </c>
      <c r="G71" s="21" t="s">
        <v>164</v>
      </c>
      <c r="H71" s="19" t="s">
        <v>165</v>
      </c>
      <c r="I71" s="21" t="s">
        <v>164</v>
      </c>
      <c r="J71" s="28" t="s">
        <v>615</v>
      </c>
      <c r="K71" s="28" t="s">
        <v>615</v>
      </c>
      <c r="L71" s="29"/>
      <c r="M71" s="28" t="s">
        <v>615</v>
      </c>
      <c r="N71" s="29"/>
      <c r="O71" s="29"/>
      <c r="P71" t="str">
        <f t="shared" si="3"/>
        <v>Ярославль</v>
      </c>
    </row>
    <row r="72" spans="1:16" ht="21">
      <c r="A72" s="19" t="s">
        <v>365</v>
      </c>
      <c r="B72" s="20"/>
      <c r="C72" s="20"/>
      <c r="D72" s="19" t="s">
        <v>366</v>
      </c>
      <c r="E72" s="19" t="s">
        <v>208</v>
      </c>
      <c r="F72" s="19" t="s">
        <v>163</v>
      </c>
      <c r="G72" s="21" t="s">
        <v>164</v>
      </c>
      <c r="H72" s="19" t="s">
        <v>165</v>
      </c>
      <c r="I72" s="21" t="s">
        <v>164</v>
      </c>
      <c r="J72" s="28" t="s">
        <v>615</v>
      </c>
      <c r="K72" s="28" t="s">
        <v>615</v>
      </c>
      <c r="L72" s="29"/>
      <c r="M72" s="28" t="s">
        <v>615</v>
      </c>
      <c r="N72" s="29"/>
      <c r="O72" s="29"/>
      <c r="P72" t="str">
        <f t="shared" si="3"/>
        <v>Ярославль</v>
      </c>
    </row>
    <row r="73" spans="1:16" ht="31.5">
      <c r="A73" s="19" t="s">
        <v>369</v>
      </c>
      <c r="B73" s="20"/>
      <c r="C73" s="20"/>
      <c r="D73" s="19" t="s">
        <v>370</v>
      </c>
      <c r="E73" s="19" t="s">
        <v>151</v>
      </c>
      <c r="F73" s="19" t="s">
        <v>163</v>
      </c>
      <c r="G73" s="21" t="s">
        <v>164</v>
      </c>
      <c r="H73" s="19" t="s">
        <v>165</v>
      </c>
      <c r="I73" s="21" t="s">
        <v>164</v>
      </c>
      <c r="J73" s="28" t="s">
        <v>615</v>
      </c>
      <c r="K73" s="29"/>
      <c r="L73" s="29"/>
      <c r="M73" s="29"/>
      <c r="N73" s="28" t="s">
        <v>615</v>
      </c>
      <c r="O73" s="29"/>
      <c r="P73" t="str">
        <f t="shared" si="3"/>
        <v>Ярославль</v>
      </c>
    </row>
    <row r="74" spans="1:16" ht="21">
      <c r="A74" s="19" t="s">
        <v>389</v>
      </c>
      <c r="B74" s="20"/>
      <c r="C74" s="20"/>
      <c r="D74" s="19" t="s">
        <v>390</v>
      </c>
      <c r="E74" s="19" t="s">
        <v>162</v>
      </c>
      <c r="F74" s="19" t="s">
        <v>163</v>
      </c>
      <c r="G74" s="21" t="s">
        <v>164</v>
      </c>
      <c r="H74" s="19" t="s">
        <v>165</v>
      </c>
      <c r="I74" s="21" t="s">
        <v>164</v>
      </c>
      <c r="J74" s="28" t="s">
        <v>615</v>
      </c>
      <c r="K74" s="28" t="s">
        <v>615</v>
      </c>
      <c r="L74" s="28" t="s">
        <v>615</v>
      </c>
      <c r="M74" s="28" t="s">
        <v>615</v>
      </c>
      <c r="N74" s="28" t="s">
        <v>615</v>
      </c>
      <c r="O74" s="29"/>
      <c r="P74" t="str">
        <f t="shared" si="3"/>
        <v>Ярославль</v>
      </c>
    </row>
    <row r="75" spans="1:16" ht="21">
      <c r="A75" s="19" t="s">
        <v>395</v>
      </c>
      <c r="B75" s="20"/>
      <c r="C75" s="20"/>
      <c r="D75" s="19" t="s">
        <v>396</v>
      </c>
      <c r="E75" s="19" t="s">
        <v>162</v>
      </c>
      <c r="F75" s="19" t="s">
        <v>163</v>
      </c>
      <c r="G75" s="21" t="s">
        <v>164</v>
      </c>
      <c r="H75" s="19" t="s">
        <v>165</v>
      </c>
      <c r="I75" s="21" t="s">
        <v>164</v>
      </c>
      <c r="J75" s="28" t="s">
        <v>615</v>
      </c>
      <c r="K75" s="28" t="s">
        <v>615</v>
      </c>
      <c r="L75" s="29"/>
      <c r="M75" s="28" t="s">
        <v>615</v>
      </c>
      <c r="N75" s="29"/>
      <c r="O75" s="29"/>
      <c r="P75" t="str">
        <f t="shared" si="3"/>
        <v>Ярославль</v>
      </c>
    </row>
    <row r="76" spans="1:16" ht="21">
      <c r="A76" s="19" t="s">
        <v>397</v>
      </c>
      <c r="B76" s="20"/>
      <c r="C76" s="20"/>
      <c r="D76" s="19" t="s">
        <v>398</v>
      </c>
      <c r="E76" s="19" t="s">
        <v>151</v>
      </c>
      <c r="F76" s="19" t="s">
        <v>163</v>
      </c>
      <c r="G76" s="21" t="s">
        <v>164</v>
      </c>
      <c r="H76" s="19" t="s">
        <v>165</v>
      </c>
      <c r="I76" s="21" t="s">
        <v>164</v>
      </c>
      <c r="J76" s="28" t="s">
        <v>615</v>
      </c>
      <c r="K76" s="28" t="s">
        <v>615</v>
      </c>
      <c r="L76" s="29"/>
      <c r="M76" s="29"/>
      <c r="N76" s="29"/>
      <c r="O76" s="29"/>
      <c r="P76" t="str">
        <f t="shared" si="3"/>
        <v>Ярославль</v>
      </c>
    </row>
    <row r="77" spans="1:16" ht="21">
      <c r="A77" s="19" t="s">
        <v>406</v>
      </c>
      <c r="B77" s="20"/>
      <c r="C77" s="20"/>
      <c r="D77" s="19" t="s">
        <v>407</v>
      </c>
      <c r="E77" s="19" t="s">
        <v>162</v>
      </c>
      <c r="F77" s="19" t="s">
        <v>163</v>
      </c>
      <c r="G77" s="21" t="s">
        <v>164</v>
      </c>
      <c r="H77" s="19" t="s">
        <v>165</v>
      </c>
      <c r="I77" s="21" t="s">
        <v>164</v>
      </c>
      <c r="J77" s="28" t="s">
        <v>615</v>
      </c>
      <c r="K77" s="28" t="s">
        <v>615</v>
      </c>
      <c r="L77" s="29"/>
      <c r="M77" s="29"/>
      <c r="N77" s="29"/>
      <c r="O77" s="29"/>
      <c r="P77" t="str">
        <f t="shared" si="3"/>
        <v>Ярославль</v>
      </c>
    </row>
    <row r="78" spans="1:16" ht="21">
      <c r="A78" s="19" t="s">
        <v>408</v>
      </c>
      <c r="B78" s="20"/>
      <c r="C78" s="20"/>
      <c r="D78" s="19" t="s">
        <v>409</v>
      </c>
      <c r="E78" s="19" t="s">
        <v>208</v>
      </c>
      <c r="F78" s="19" t="s">
        <v>163</v>
      </c>
      <c r="G78" s="21" t="s">
        <v>164</v>
      </c>
      <c r="H78" s="19" t="s">
        <v>165</v>
      </c>
      <c r="I78" s="21" t="s">
        <v>164</v>
      </c>
      <c r="J78" s="28" t="s">
        <v>615</v>
      </c>
      <c r="K78" s="28" t="s">
        <v>615</v>
      </c>
      <c r="L78" s="28" t="s">
        <v>615</v>
      </c>
      <c r="M78" s="28" t="s">
        <v>615</v>
      </c>
      <c r="N78" s="28" t="s">
        <v>615</v>
      </c>
      <c r="O78" s="29"/>
      <c r="P78" t="str">
        <f t="shared" si="3"/>
        <v>Ярославль</v>
      </c>
    </row>
    <row r="79" spans="1:16" ht="21">
      <c r="A79" s="19" t="s">
        <v>422</v>
      </c>
      <c r="B79" s="20"/>
      <c r="C79" s="20"/>
      <c r="D79" s="19" t="s">
        <v>423</v>
      </c>
      <c r="E79" s="19" t="s">
        <v>151</v>
      </c>
      <c r="F79" s="19" t="s">
        <v>163</v>
      </c>
      <c r="G79" s="21" t="s">
        <v>164</v>
      </c>
      <c r="H79" s="19" t="s">
        <v>165</v>
      </c>
      <c r="I79" s="21" t="s">
        <v>164</v>
      </c>
      <c r="J79" s="28" t="s">
        <v>615</v>
      </c>
      <c r="K79" s="28" t="s">
        <v>615</v>
      </c>
      <c r="L79" s="29"/>
      <c r="M79" s="29"/>
      <c r="N79" s="29"/>
      <c r="O79" s="29"/>
      <c r="P79" t="str">
        <f t="shared" si="3"/>
        <v>Ярославль</v>
      </c>
    </row>
    <row r="80" spans="1:16" ht="21">
      <c r="A80" s="19" t="s">
        <v>424</v>
      </c>
      <c r="B80" s="20"/>
      <c r="C80" s="20"/>
      <c r="D80" s="19" t="s">
        <v>425</v>
      </c>
      <c r="E80" s="19" t="s">
        <v>168</v>
      </c>
      <c r="F80" s="19" t="s">
        <v>163</v>
      </c>
      <c r="G80" s="21" t="s">
        <v>164</v>
      </c>
      <c r="H80" s="19" t="s">
        <v>165</v>
      </c>
      <c r="I80" s="21" t="s">
        <v>164</v>
      </c>
      <c r="J80" s="28" t="s">
        <v>615</v>
      </c>
      <c r="K80" s="28" t="s">
        <v>615</v>
      </c>
      <c r="L80" s="29"/>
      <c r="M80" s="29"/>
      <c r="N80" s="29"/>
      <c r="O80" s="29"/>
      <c r="P80" t="str">
        <f t="shared" si="3"/>
        <v>Ярославль</v>
      </c>
    </row>
    <row r="81" spans="1:16" ht="115.5">
      <c r="A81" s="19" t="s">
        <v>432</v>
      </c>
      <c r="B81" s="23"/>
      <c r="C81" s="23"/>
      <c r="D81" s="19" t="s">
        <v>280</v>
      </c>
      <c r="E81" s="19" t="s">
        <v>433</v>
      </c>
      <c r="F81" s="19" t="s">
        <v>163</v>
      </c>
      <c r="G81" s="22" t="s">
        <v>164</v>
      </c>
      <c r="H81" s="19" t="s">
        <v>165</v>
      </c>
      <c r="I81" s="22" t="s">
        <v>164</v>
      </c>
      <c r="J81" s="28" t="s">
        <v>615</v>
      </c>
      <c r="K81" s="28" t="s">
        <v>615</v>
      </c>
      <c r="L81" s="28" t="s">
        <v>615</v>
      </c>
      <c r="M81" s="29"/>
      <c r="N81" s="28" t="s">
        <v>615</v>
      </c>
      <c r="O81" s="29"/>
      <c r="P81" t="str">
        <f t="shared" si="3"/>
        <v>Ярославль</v>
      </c>
    </row>
    <row r="82" spans="1:16" ht="21">
      <c r="A82" s="19" t="s">
        <v>443</v>
      </c>
      <c r="B82" s="20"/>
      <c r="C82" s="20"/>
      <c r="D82" s="19" t="s">
        <v>444</v>
      </c>
      <c r="E82" s="19" t="s">
        <v>151</v>
      </c>
      <c r="F82" s="19" t="s">
        <v>163</v>
      </c>
      <c r="G82" s="21" t="s">
        <v>164</v>
      </c>
      <c r="H82" s="19" t="s">
        <v>165</v>
      </c>
      <c r="I82" s="21" t="s">
        <v>164</v>
      </c>
      <c r="J82" s="28" t="s">
        <v>615</v>
      </c>
      <c r="K82" s="28" t="s">
        <v>615</v>
      </c>
      <c r="L82" s="28" t="s">
        <v>615</v>
      </c>
      <c r="M82" s="28" t="s">
        <v>615</v>
      </c>
      <c r="N82" s="28" t="s">
        <v>615</v>
      </c>
      <c r="O82" s="29"/>
      <c r="P82" t="str">
        <f t="shared" si="3"/>
        <v>Ярославль</v>
      </c>
    </row>
    <row r="83" spans="1:16" ht="21">
      <c r="A83" s="19" t="s">
        <v>461</v>
      </c>
      <c r="B83" s="20"/>
      <c r="C83" s="20"/>
      <c r="D83" s="19" t="s">
        <v>462</v>
      </c>
      <c r="E83" s="19" t="s">
        <v>151</v>
      </c>
      <c r="F83" s="19" t="s">
        <v>163</v>
      </c>
      <c r="G83" s="21" t="s">
        <v>164</v>
      </c>
      <c r="H83" s="19" t="s">
        <v>165</v>
      </c>
      <c r="I83" s="21" t="s">
        <v>164</v>
      </c>
      <c r="J83" s="28" t="s">
        <v>615</v>
      </c>
      <c r="K83" s="29"/>
      <c r="L83" s="29"/>
      <c r="M83" s="29"/>
      <c r="N83" s="29"/>
      <c r="O83" s="28" t="s">
        <v>615</v>
      </c>
      <c r="P83" t="str">
        <f t="shared" si="3"/>
        <v>Ярославль</v>
      </c>
    </row>
    <row r="84" spans="1:16" ht="52.5">
      <c r="A84" s="19" t="s">
        <v>486</v>
      </c>
      <c r="B84" s="20"/>
      <c r="C84" s="20"/>
      <c r="D84" s="19" t="s">
        <v>487</v>
      </c>
      <c r="E84" s="19" t="s">
        <v>213</v>
      </c>
      <c r="F84" s="19" t="s">
        <v>163</v>
      </c>
      <c r="G84" s="21" t="s">
        <v>164</v>
      </c>
      <c r="H84" s="19" t="s">
        <v>165</v>
      </c>
      <c r="I84" s="21" t="s">
        <v>164</v>
      </c>
      <c r="J84" s="28" t="s">
        <v>615</v>
      </c>
      <c r="K84" s="28" t="s">
        <v>615</v>
      </c>
      <c r="L84" s="29"/>
      <c r="M84" s="29"/>
      <c r="N84" s="29"/>
      <c r="O84" s="29"/>
      <c r="P84" t="str">
        <f t="shared" si="3"/>
        <v>Ярославль</v>
      </c>
    </row>
    <row r="85" spans="1:16" ht="42">
      <c r="A85" s="19" t="s">
        <v>491</v>
      </c>
      <c r="B85" s="20"/>
      <c r="C85" s="20"/>
      <c r="D85" s="19" t="s">
        <v>338</v>
      </c>
      <c r="E85" s="19" t="s">
        <v>208</v>
      </c>
      <c r="F85" s="19" t="s">
        <v>163</v>
      </c>
      <c r="G85" s="21" t="s">
        <v>164</v>
      </c>
      <c r="H85" s="19" t="s">
        <v>165</v>
      </c>
      <c r="I85" s="21" t="s">
        <v>164</v>
      </c>
      <c r="J85" s="28" t="s">
        <v>615</v>
      </c>
      <c r="K85" s="28" t="s">
        <v>615</v>
      </c>
      <c r="L85" s="29"/>
      <c r="M85" s="29"/>
      <c r="N85" s="29"/>
      <c r="O85" s="29"/>
      <c r="P85" t="str">
        <f t="shared" si="3"/>
        <v>Ярославль</v>
      </c>
    </row>
    <row r="86" spans="1:16" ht="21">
      <c r="A86" s="19" t="s">
        <v>504</v>
      </c>
      <c r="B86" s="20"/>
      <c r="C86" s="20"/>
      <c r="D86" s="19" t="s">
        <v>505</v>
      </c>
      <c r="E86" s="19" t="s">
        <v>506</v>
      </c>
      <c r="F86" s="19" t="s">
        <v>163</v>
      </c>
      <c r="G86" s="21" t="s">
        <v>164</v>
      </c>
      <c r="H86" s="19" t="s">
        <v>165</v>
      </c>
      <c r="I86" s="21" t="s">
        <v>164</v>
      </c>
      <c r="J86" s="28" t="s">
        <v>615</v>
      </c>
      <c r="K86" s="28" t="s">
        <v>615</v>
      </c>
      <c r="L86" s="28" t="s">
        <v>615</v>
      </c>
      <c r="M86" s="29"/>
      <c r="N86" s="28" t="s">
        <v>615</v>
      </c>
      <c r="O86" s="29"/>
      <c r="P86" t="str">
        <f t="shared" si="3"/>
        <v>Ярославль</v>
      </c>
    </row>
    <row r="87" spans="1:16" ht="21">
      <c r="A87" s="19" t="s">
        <v>516</v>
      </c>
      <c r="B87" s="20"/>
      <c r="C87" s="20"/>
      <c r="D87" s="19" t="s">
        <v>517</v>
      </c>
      <c r="E87" s="19" t="s">
        <v>208</v>
      </c>
      <c r="F87" s="19" t="s">
        <v>163</v>
      </c>
      <c r="G87" s="21" t="s">
        <v>164</v>
      </c>
      <c r="H87" s="19" t="s">
        <v>165</v>
      </c>
      <c r="I87" s="21" t="s">
        <v>164</v>
      </c>
      <c r="J87" s="28" t="s">
        <v>615</v>
      </c>
      <c r="K87" s="28" t="s">
        <v>615</v>
      </c>
      <c r="L87" s="29"/>
      <c r="M87" s="28" t="s">
        <v>615</v>
      </c>
      <c r="N87" s="29"/>
      <c r="O87" s="29"/>
      <c r="P87" t="str">
        <f t="shared" si="3"/>
        <v>Ярославль</v>
      </c>
    </row>
    <row r="88" spans="1:16" ht="84">
      <c r="A88" s="19" t="s">
        <v>526</v>
      </c>
      <c r="B88" s="22" t="s">
        <v>141</v>
      </c>
      <c r="C88" s="23"/>
      <c r="D88" s="19" t="s">
        <v>280</v>
      </c>
      <c r="E88" s="19" t="s">
        <v>527</v>
      </c>
      <c r="F88" s="19" t="s">
        <v>163</v>
      </c>
      <c r="G88" s="22" t="s">
        <v>164</v>
      </c>
      <c r="H88" s="19" t="s">
        <v>165</v>
      </c>
      <c r="I88" s="22" t="s">
        <v>164</v>
      </c>
      <c r="J88" s="28" t="s">
        <v>615</v>
      </c>
      <c r="K88" s="28" t="s">
        <v>615</v>
      </c>
      <c r="L88" s="29"/>
      <c r="M88" s="29"/>
      <c r="N88" s="29"/>
      <c r="O88" s="29"/>
      <c r="P88" t="str">
        <f t="shared" si="3"/>
        <v>Ярославль</v>
      </c>
    </row>
    <row r="89" spans="1:16" ht="21">
      <c r="A89" s="19" t="s">
        <v>546</v>
      </c>
      <c r="B89" s="20"/>
      <c r="C89" s="20"/>
      <c r="D89" s="19" t="s">
        <v>547</v>
      </c>
      <c r="E89" s="19" t="s">
        <v>151</v>
      </c>
      <c r="F89" s="19" t="s">
        <v>163</v>
      </c>
      <c r="G89" s="21" t="s">
        <v>164</v>
      </c>
      <c r="H89" s="19" t="s">
        <v>165</v>
      </c>
      <c r="I89" s="21" t="s">
        <v>164</v>
      </c>
      <c r="J89" s="28" t="s">
        <v>615</v>
      </c>
      <c r="K89" s="28" t="s">
        <v>615</v>
      </c>
      <c r="L89" s="29"/>
      <c r="M89" s="29"/>
      <c r="N89" s="29"/>
      <c r="O89" s="29"/>
      <c r="P89" t="str">
        <f t="shared" si="3"/>
        <v>Ярославль</v>
      </c>
    </row>
    <row r="90" spans="1:16" ht="21">
      <c r="A90" s="19" t="s">
        <v>550</v>
      </c>
      <c r="B90" s="20"/>
      <c r="C90" s="20"/>
      <c r="D90" s="19" t="s">
        <v>551</v>
      </c>
      <c r="E90" s="19" t="s">
        <v>151</v>
      </c>
      <c r="F90" s="19" t="s">
        <v>163</v>
      </c>
      <c r="G90" s="21" t="s">
        <v>164</v>
      </c>
      <c r="H90" s="19" t="s">
        <v>165</v>
      </c>
      <c r="I90" s="21" t="s">
        <v>164</v>
      </c>
      <c r="J90" s="28" t="s">
        <v>615</v>
      </c>
      <c r="K90" s="28" t="s">
        <v>615</v>
      </c>
      <c r="L90" s="29"/>
      <c r="M90" s="28" t="s">
        <v>615</v>
      </c>
      <c r="N90" s="29"/>
      <c r="O90" s="29"/>
      <c r="P90" t="str">
        <f t="shared" si="3"/>
        <v>Ярославль</v>
      </c>
    </row>
    <row r="91" spans="1:16" ht="31.5">
      <c r="A91" s="19" t="s">
        <v>552</v>
      </c>
      <c r="B91" s="20"/>
      <c r="C91" s="20"/>
      <c r="D91" s="19" t="s">
        <v>553</v>
      </c>
      <c r="E91" s="19" t="s">
        <v>151</v>
      </c>
      <c r="F91" s="19" t="s">
        <v>163</v>
      </c>
      <c r="G91" s="21" t="s">
        <v>164</v>
      </c>
      <c r="H91" s="19" t="s">
        <v>165</v>
      </c>
      <c r="I91" s="21" t="s">
        <v>164</v>
      </c>
      <c r="J91" s="28" t="s">
        <v>615</v>
      </c>
      <c r="K91" s="28" t="s">
        <v>615</v>
      </c>
      <c r="L91" s="29"/>
      <c r="M91" s="29"/>
      <c r="N91" s="29"/>
      <c r="O91" s="29"/>
      <c r="P91" t="str">
        <f t="shared" si="3"/>
        <v>Ярославль</v>
      </c>
    </row>
    <row r="92" spans="1:16" ht="21">
      <c r="A92" s="19" t="s">
        <v>554</v>
      </c>
      <c r="B92" s="20"/>
      <c r="C92" s="20"/>
      <c r="D92" s="19" t="s">
        <v>555</v>
      </c>
      <c r="E92" s="19" t="s">
        <v>168</v>
      </c>
      <c r="F92" s="19" t="s">
        <v>163</v>
      </c>
      <c r="G92" s="21" t="s">
        <v>164</v>
      </c>
      <c r="H92" s="19" t="s">
        <v>165</v>
      </c>
      <c r="I92" s="21" t="s">
        <v>164</v>
      </c>
      <c r="J92" s="28" t="s">
        <v>615</v>
      </c>
      <c r="K92" s="28" t="s">
        <v>615</v>
      </c>
      <c r="L92" s="29"/>
      <c r="M92" s="29"/>
      <c r="N92" s="29"/>
      <c r="O92" s="29"/>
      <c r="P92" t="str">
        <f t="shared" si="3"/>
        <v>Ярославль</v>
      </c>
    </row>
    <row r="93" spans="1:16" ht="31.5">
      <c r="A93" s="19" t="s">
        <v>562</v>
      </c>
      <c r="B93" s="20"/>
      <c r="C93" s="20"/>
      <c r="D93" s="19" t="s">
        <v>563</v>
      </c>
      <c r="E93" s="19" t="s">
        <v>506</v>
      </c>
      <c r="F93" s="19" t="s">
        <v>163</v>
      </c>
      <c r="G93" s="21" t="s">
        <v>164</v>
      </c>
      <c r="H93" s="19" t="s">
        <v>165</v>
      </c>
      <c r="I93" s="21" t="s">
        <v>164</v>
      </c>
      <c r="J93" s="28" t="s">
        <v>615</v>
      </c>
      <c r="K93" s="29"/>
      <c r="L93" s="28" t="s">
        <v>615</v>
      </c>
      <c r="M93" s="29"/>
      <c r="N93" s="28" t="s">
        <v>615</v>
      </c>
      <c r="O93" s="29"/>
      <c r="P93" t="str">
        <f t="shared" si="3"/>
        <v>Ярославль</v>
      </c>
    </row>
    <row r="94" spans="1:16" ht="21">
      <c r="A94" s="19" t="s">
        <v>587</v>
      </c>
      <c r="B94" s="20"/>
      <c r="C94" s="20"/>
      <c r="D94" s="19" t="s">
        <v>588</v>
      </c>
      <c r="E94" s="19" t="s">
        <v>168</v>
      </c>
      <c r="F94" s="19" t="s">
        <v>163</v>
      </c>
      <c r="G94" s="21" t="s">
        <v>164</v>
      </c>
      <c r="H94" s="19" t="s">
        <v>165</v>
      </c>
      <c r="I94" s="21" t="s">
        <v>164</v>
      </c>
      <c r="J94" s="28" t="s">
        <v>615</v>
      </c>
      <c r="K94" s="28" t="s">
        <v>615</v>
      </c>
      <c r="L94" s="29"/>
      <c r="M94" s="29"/>
      <c r="N94" s="29"/>
      <c r="O94" s="29"/>
      <c r="P94" t="str">
        <f t="shared" si="3"/>
        <v>Ярославль</v>
      </c>
    </row>
    <row r="95" spans="1:16" ht="21">
      <c r="A95" s="19" t="s">
        <v>598</v>
      </c>
      <c r="B95" s="20"/>
      <c r="C95" s="20"/>
      <c r="D95" s="19" t="s">
        <v>599</v>
      </c>
      <c r="E95" s="19" t="s">
        <v>600</v>
      </c>
      <c r="F95" s="19" t="s">
        <v>163</v>
      </c>
      <c r="G95" s="21" t="s">
        <v>164</v>
      </c>
      <c r="H95" s="19" t="s">
        <v>165</v>
      </c>
      <c r="I95" s="21" t="s">
        <v>164</v>
      </c>
      <c r="J95" s="28" t="s">
        <v>615</v>
      </c>
      <c r="K95" s="29"/>
      <c r="L95" s="28" t="s">
        <v>615</v>
      </c>
      <c r="M95" s="29"/>
      <c r="N95" s="28" t="s">
        <v>615</v>
      </c>
      <c r="O95" s="29"/>
      <c r="P95" t="str">
        <f t="shared" si="3"/>
        <v>Ярославль</v>
      </c>
    </row>
    <row r="96" spans="1:16" ht="31.5">
      <c r="A96" s="19" t="s">
        <v>428</v>
      </c>
      <c r="B96" s="24"/>
      <c r="C96" s="24"/>
      <c r="D96" s="19" t="s">
        <v>429</v>
      </c>
      <c r="E96" s="19" t="s">
        <v>430</v>
      </c>
      <c r="F96" s="33" t="str">
        <f>F95</f>
        <v>Городской округ г.Ярославль</v>
      </c>
      <c r="G96" s="25" t="s">
        <v>431</v>
      </c>
      <c r="H96" s="33" t="str">
        <f>H95</f>
        <v>г. Ярославль</v>
      </c>
      <c r="I96" s="25" t="s">
        <v>431</v>
      </c>
      <c r="J96" s="28" t="s">
        <v>615</v>
      </c>
      <c r="K96" s="29"/>
      <c r="L96" s="28" t="s">
        <v>615</v>
      </c>
      <c r="M96" s="29"/>
      <c r="N96" s="28" t="s">
        <v>615</v>
      </c>
      <c r="O96" s="29"/>
      <c r="P96" t="str">
        <f t="shared" si="3"/>
        <v>Ярославль</v>
      </c>
    </row>
    <row r="97" spans="1:16" ht="31.5">
      <c r="A97" s="19" t="s">
        <v>356</v>
      </c>
      <c r="B97" s="20"/>
      <c r="C97" s="20"/>
      <c r="D97" s="19" t="s">
        <v>357</v>
      </c>
      <c r="E97" s="19" t="s">
        <v>358</v>
      </c>
      <c r="F97" s="19" t="s">
        <v>359</v>
      </c>
      <c r="G97" s="21" t="s">
        <v>360</v>
      </c>
      <c r="H97" s="19" t="s">
        <v>361</v>
      </c>
      <c r="I97" s="21" t="s">
        <v>362</v>
      </c>
      <c r="J97" s="28" t="s">
        <v>615</v>
      </c>
      <c r="K97" s="28" t="s">
        <v>615</v>
      </c>
      <c r="L97" s="28" t="s">
        <v>615</v>
      </c>
      <c r="M97" s="28" t="s">
        <v>615</v>
      </c>
      <c r="N97" s="28" t="s">
        <v>615</v>
      </c>
      <c r="O97" s="28" t="s">
        <v>615</v>
      </c>
      <c r="P97" t="str">
        <f t="shared" si="3"/>
        <v>Даниловский</v>
      </c>
    </row>
    <row r="98" spans="1:16" ht="31.5">
      <c r="A98" s="19" t="s">
        <v>375</v>
      </c>
      <c r="B98" s="20"/>
      <c r="C98" s="20"/>
      <c r="D98" s="19" t="s">
        <v>376</v>
      </c>
      <c r="E98" s="19" t="s">
        <v>358</v>
      </c>
      <c r="F98" s="19" t="s">
        <v>359</v>
      </c>
      <c r="G98" s="21" t="s">
        <v>360</v>
      </c>
      <c r="H98" s="19" t="s">
        <v>361</v>
      </c>
      <c r="I98" s="21" t="s">
        <v>362</v>
      </c>
      <c r="J98" s="28" t="s">
        <v>615</v>
      </c>
      <c r="K98" s="28" t="s">
        <v>615</v>
      </c>
      <c r="L98" s="29"/>
      <c r="M98" s="29"/>
      <c r="N98" s="29"/>
      <c r="O98" s="29"/>
      <c r="P98" t="str">
        <f t="shared" si="3"/>
        <v>Даниловский</v>
      </c>
    </row>
    <row r="99" spans="1:16" ht="31.5">
      <c r="A99" s="19" t="s">
        <v>594</v>
      </c>
      <c r="B99" s="20"/>
      <c r="C99" s="20"/>
      <c r="D99" s="19" t="s">
        <v>595</v>
      </c>
      <c r="E99" s="19" t="s">
        <v>358</v>
      </c>
      <c r="F99" s="19" t="s">
        <v>359</v>
      </c>
      <c r="G99" s="21" t="s">
        <v>360</v>
      </c>
      <c r="H99" s="19" t="s">
        <v>361</v>
      </c>
      <c r="I99" s="21" t="s">
        <v>362</v>
      </c>
      <c r="J99" s="28" t="s">
        <v>615</v>
      </c>
      <c r="K99" s="29"/>
      <c r="L99" s="28" t="s">
        <v>615</v>
      </c>
      <c r="M99" s="29"/>
      <c r="N99" s="29"/>
      <c r="O99" s="29"/>
      <c r="P99" t="str">
        <f t="shared" si="3"/>
        <v>Даниловский</v>
      </c>
    </row>
    <row r="100" spans="1:16" ht="31.5">
      <c r="A100" s="19" t="str">
        <f>A$82</f>
        <v>ГУП ЖКХ ЯО "Яркоммунсервис"</v>
      </c>
      <c r="B100" s="19">
        <f>B$82</f>
        <v>0</v>
      </c>
      <c r="C100" s="19">
        <f>C$82</f>
        <v>0</v>
      </c>
      <c r="D100" s="19" t="str">
        <f>D$82</f>
        <v>7604004508</v>
      </c>
      <c r="E100" s="19" t="str">
        <f>E$82</f>
        <v>760401001</v>
      </c>
      <c r="F100" s="19" t="str">
        <f>F99</f>
        <v>Даниловский муниципальный район</v>
      </c>
      <c r="G100" s="19" t="str">
        <f>G$82</f>
        <v>78701000</v>
      </c>
      <c r="H100" s="19" t="str">
        <f>H$82</f>
        <v>г. Ярославль</v>
      </c>
      <c r="I100" s="19" t="str">
        <f>I$82</f>
        <v>78701000</v>
      </c>
      <c r="J100" s="19" t="str">
        <f>J$82</f>
        <v>Да</v>
      </c>
      <c r="K100" s="19" t="str">
        <f>K$82</f>
        <v>Да</v>
      </c>
      <c r="L100" s="19"/>
      <c r="M100" s="19"/>
      <c r="N100" s="19"/>
      <c r="O100" s="19">
        <f>O$82</f>
        <v>0</v>
      </c>
      <c r="P100" t="str">
        <f t="shared" si="3"/>
        <v>Даниловский</v>
      </c>
    </row>
    <row r="101" spans="1:16" ht="31.5">
      <c r="A101" s="19" t="s">
        <v>509</v>
      </c>
      <c r="B101" s="20"/>
      <c r="C101" s="20"/>
      <c r="D101" s="19" t="s">
        <v>510</v>
      </c>
      <c r="E101" s="19" t="s">
        <v>511</v>
      </c>
      <c r="F101" s="19" t="s">
        <v>512</v>
      </c>
      <c r="G101" s="21" t="s">
        <v>513</v>
      </c>
      <c r="H101" s="19" t="s">
        <v>514</v>
      </c>
      <c r="I101" s="21" t="s">
        <v>515</v>
      </c>
      <c r="J101" s="28" t="s">
        <v>615</v>
      </c>
      <c r="K101" s="28" t="s">
        <v>615</v>
      </c>
      <c r="L101" s="28" t="s">
        <v>615</v>
      </c>
      <c r="M101" s="28" t="s">
        <v>615</v>
      </c>
      <c r="N101" s="28" t="s">
        <v>615</v>
      </c>
      <c r="O101" s="28" t="s">
        <v>615</v>
      </c>
      <c r="P101" t="str">
        <f t="shared" si="3"/>
        <v>Любимский</v>
      </c>
    </row>
    <row r="102" spans="1:16" ht="42">
      <c r="A102" s="19" t="s">
        <v>469</v>
      </c>
      <c r="B102" s="22" t="s">
        <v>141</v>
      </c>
      <c r="C102" s="23"/>
      <c r="D102" s="19" t="s">
        <v>470</v>
      </c>
      <c r="E102" s="19" t="s">
        <v>471</v>
      </c>
      <c r="F102" s="19" t="s">
        <v>472</v>
      </c>
      <c r="G102" s="22" t="s">
        <v>473</v>
      </c>
      <c r="H102" s="19" t="s">
        <v>474</v>
      </c>
      <c r="I102" s="22" t="s">
        <v>475</v>
      </c>
      <c r="J102" s="28" t="s">
        <v>615</v>
      </c>
      <c r="K102" s="28" t="s">
        <v>615</v>
      </c>
      <c r="L102" s="29"/>
      <c r="M102" s="29"/>
      <c r="N102" s="29"/>
      <c r="O102" s="29"/>
      <c r="P102" t="str">
        <f t="shared" si="3"/>
        <v>Мышкинский</v>
      </c>
    </row>
    <row r="103" spans="1:16" ht="31.5">
      <c r="A103" s="19" t="s">
        <v>488</v>
      </c>
      <c r="B103" s="20"/>
      <c r="C103" s="20"/>
      <c r="D103" s="19" t="s">
        <v>489</v>
      </c>
      <c r="E103" s="19" t="s">
        <v>490</v>
      </c>
      <c r="F103" s="19" t="s">
        <v>472</v>
      </c>
      <c r="G103" s="21" t="s">
        <v>473</v>
      </c>
      <c r="H103" s="19" t="s">
        <v>474</v>
      </c>
      <c r="I103" s="21" t="s">
        <v>475</v>
      </c>
      <c r="J103" s="28" t="s">
        <v>615</v>
      </c>
      <c r="K103" s="29"/>
      <c r="L103" s="28" t="s">
        <v>615</v>
      </c>
      <c r="M103" s="29"/>
      <c r="N103" s="28" t="s">
        <v>615</v>
      </c>
      <c r="O103" s="29"/>
      <c r="P103" t="str">
        <f t="shared" si="3"/>
        <v>Мышкинский</v>
      </c>
    </row>
    <row r="104" spans="1:16" ht="31.5">
      <c r="A104" s="19" t="s">
        <v>548</v>
      </c>
      <c r="B104" s="20"/>
      <c r="C104" s="20"/>
      <c r="D104" s="19" t="s">
        <v>549</v>
      </c>
      <c r="E104" s="19" t="s">
        <v>490</v>
      </c>
      <c r="F104" s="19" t="s">
        <v>472</v>
      </c>
      <c r="G104" s="21" t="s">
        <v>473</v>
      </c>
      <c r="H104" s="19" t="s">
        <v>474</v>
      </c>
      <c r="I104" s="21" t="s">
        <v>475</v>
      </c>
      <c r="J104" s="28" t="s">
        <v>615</v>
      </c>
      <c r="K104" s="29"/>
      <c r="L104" s="29"/>
      <c r="M104" s="29"/>
      <c r="N104" s="29"/>
      <c r="O104" s="28" t="s">
        <v>615</v>
      </c>
      <c r="P104" t="str">
        <f t="shared" si="3"/>
        <v>Мышкинский</v>
      </c>
    </row>
    <row r="105" spans="1:16" ht="31.5">
      <c r="A105" s="19" t="str">
        <f>A$82</f>
        <v>ГУП ЖКХ ЯО "Яркоммунсервис"</v>
      </c>
      <c r="B105" s="19">
        <f>B$82</f>
        <v>0</v>
      </c>
      <c r="C105" s="19">
        <f>C$82</f>
        <v>0</v>
      </c>
      <c r="D105" s="19" t="str">
        <f>D$82</f>
        <v>7604004508</v>
      </c>
      <c r="E105" s="19" t="str">
        <f>E$82</f>
        <v>760401001</v>
      </c>
      <c r="F105" s="19" t="str">
        <f>F104</f>
        <v>Мышкинский муниципальный район</v>
      </c>
      <c r="G105" s="19" t="str">
        <f>G$82</f>
        <v>78701000</v>
      </c>
      <c r="H105" s="19" t="str">
        <f>H104</f>
        <v>Городское поселение г. Мышкин</v>
      </c>
      <c r="I105" s="19" t="str">
        <f>I$82</f>
        <v>78701000</v>
      </c>
      <c r="J105" s="19" t="str">
        <f>J$82</f>
        <v>Да</v>
      </c>
      <c r="K105" s="19" t="str">
        <f>K$82</f>
        <v>Да</v>
      </c>
      <c r="L105" s="19"/>
      <c r="M105" s="19"/>
      <c r="N105" s="19"/>
      <c r="O105" s="19">
        <f>O$82</f>
        <v>0</v>
      </c>
      <c r="P105" t="str">
        <f t="shared" si="3"/>
        <v>Мышкинский</v>
      </c>
    </row>
    <row r="106" spans="1:16" ht="40.5" customHeight="1">
      <c r="A106" s="19" t="str">
        <f>A$56</f>
        <v>ОАО "Ярославская генерирующая компания"</v>
      </c>
      <c r="B106" s="19">
        <f aca="true" t="shared" si="4" ref="B106:O106">B$56</f>
        <v>0</v>
      </c>
      <c r="C106" s="19">
        <f t="shared" si="4"/>
        <v>0</v>
      </c>
      <c r="D106" s="19" t="str">
        <f t="shared" si="4"/>
        <v>7604178769</v>
      </c>
      <c r="E106" s="19" t="str">
        <f t="shared" si="4"/>
        <v>760601001</v>
      </c>
      <c r="F106" s="19" t="str">
        <f>F105</f>
        <v>Мышкинский муниципальный район</v>
      </c>
      <c r="G106" s="19" t="str">
        <f t="shared" si="4"/>
        <v>78701000</v>
      </c>
      <c r="H106" s="19" t="str">
        <f>H105</f>
        <v>Городское поселение г. Мышкин</v>
      </c>
      <c r="I106" s="19" t="str">
        <f t="shared" si="4"/>
        <v>78701000</v>
      </c>
      <c r="J106" s="19" t="str">
        <f t="shared" si="4"/>
        <v>Да</v>
      </c>
      <c r="K106" s="19" t="str">
        <f t="shared" si="4"/>
        <v>Да</v>
      </c>
      <c r="L106" s="19">
        <f t="shared" si="4"/>
        <v>0</v>
      </c>
      <c r="M106" s="19" t="str">
        <f t="shared" si="4"/>
        <v>Да</v>
      </c>
      <c r="N106" s="19">
        <f t="shared" si="4"/>
        <v>0</v>
      </c>
      <c r="O106" s="19">
        <f t="shared" si="4"/>
        <v>0</v>
      </c>
      <c r="P106" t="str">
        <f t="shared" si="3"/>
        <v>Мышкинский</v>
      </c>
    </row>
    <row r="107" spans="1:16" ht="42">
      <c r="A107" s="19" t="s">
        <v>172</v>
      </c>
      <c r="B107" s="20"/>
      <c r="C107" s="20"/>
      <c r="D107" s="19" t="s">
        <v>173</v>
      </c>
      <c r="E107" s="19" t="s">
        <v>174</v>
      </c>
      <c r="F107" s="19" t="s">
        <v>175</v>
      </c>
      <c r="G107" s="21" t="s">
        <v>176</v>
      </c>
      <c r="H107" s="19" t="s">
        <v>177</v>
      </c>
      <c r="I107" s="21" t="s">
        <v>178</v>
      </c>
      <c r="J107" s="28" t="s">
        <v>615</v>
      </c>
      <c r="K107" s="28" t="s">
        <v>615</v>
      </c>
      <c r="L107" s="28" t="s">
        <v>615</v>
      </c>
      <c r="M107" s="29"/>
      <c r="N107" s="28" t="s">
        <v>615</v>
      </c>
      <c r="O107" s="28" t="s">
        <v>615</v>
      </c>
      <c r="P107" t="str">
        <f t="shared" si="3"/>
        <v>Некоузский</v>
      </c>
    </row>
    <row r="108" spans="1:16" ht="31.5">
      <c r="A108" s="19" t="s">
        <v>187</v>
      </c>
      <c r="B108" s="20"/>
      <c r="C108" s="20"/>
      <c r="D108" s="19" t="s">
        <v>188</v>
      </c>
      <c r="E108" s="19" t="s">
        <v>174</v>
      </c>
      <c r="F108" s="19" t="s">
        <v>175</v>
      </c>
      <c r="G108" s="21" t="s">
        <v>176</v>
      </c>
      <c r="H108" s="19" t="s">
        <v>175</v>
      </c>
      <c r="I108" s="21" t="s">
        <v>176</v>
      </c>
      <c r="J108" s="28" t="s">
        <v>615</v>
      </c>
      <c r="K108" s="29"/>
      <c r="L108" s="29"/>
      <c r="M108" s="29"/>
      <c r="N108" s="28" t="s">
        <v>615</v>
      </c>
      <c r="O108" s="29"/>
      <c r="P108" t="str">
        <f t="shared" si="3"/>
        <v>Некоузский</v>
      </c>
    </row>
    <row r="109" spans="1:16" ht="31.5">
      <c r="A109" s="19" t="s">
        <v>191</v>
      </c>
      <c r="B109" s="22" t="s">
        <v>141</v>
      </c>
      <c r="C109" s="23"/>
      <c r="D109" s="19" t="s">
        <v>192</v>
      </c>
      <c r="E109" s="19" t="s">
        <v>193</v>
      </c>
      <c r="F109" s="19" t="s">
        <v>175</v>
      </c>
      <c r="G109" s="22" t="s">
        <v>176</v>
      </c>
      <c r="H109" s="19" t="s">
        <v>194</v>
      </c>
      <c r="I109" s="22" t="s">
        <v>195</v>
      </c>
      <c r="J109" s="28" t="s">
        <v>615</v>
      </c>
      <c r="K109" s="28" t="s">
        <v>615</v>
      </c>
      <c r="L109" s="28" t="s">
        <v>615</v>
      </c>
      <c r="M109" s="28" t="s">
        <v>615</v>
      </c>
      <c r="N109" s="28" t="s">
        <v>615</v>
      </c>
      <c r="O109" s="29"/>
      <c r="P109" t="str">
        <f t="shared" si="3"/>
        <v>Некоузский</v>
      </c>
    </row>
    <row r="110" spans="1:16" ht="31.5">
      <c r="A110" s="19" t="s">
        <v>416</v>
      </c>
      <c r="B110" s="20"/>
      <c r="C110" s="20"/>
      <c r="D110" s="19" t="s">
        <v>417</v>
      </c>
      <c r="E110" s="19" t="s">
        <v>174</v>
      </c>
      <c r="F110" s="19" t="s">
        <v>175</v>
      </c>
      <c r="G110" s="21" t="s">
        <v>176</v>
      </c>
      <c r="H110" s="19" t="s">
        <v>418</v>
      </c>
      <c r="I110" s="21" t="s">
        <v>419</v>
      </c>
      <c r="J110" s="28" t="s">
        <v>615</v>
      </c>
      <c r="K110" s="28" t="s">
        <v>615</v>
      </c>
      <c r="L110" s="28" t="s">
        <v>615</v>
      </c>
      <c r="M110" s="28" t="s">
        <v>615</v>
      </c>
      <c r="N110" s="28" t="s">
        <v>615</v>
      </c>
      <c r="O110" s="28" t="s">
        <v>615</v>
      </c>
      <c r="P110" t="str">
        <f t="shared" si="3"/>
        <v>Некоузский</v>
      </c>
    </row>
    <row r="111" spans="1:16" ht="42">
      <c r="A111" s="19" t="s">
        <v>522</v>
      </c>
      <c r="B111" s="20"/>
      <c r="C111" s="20"/>
      <c r="D111" s="19" t="s">
        <v>523</v>
      </c>
      <c r="E111" s="19" t="s">
        <v>174</v>
      </c>
      <c r="F111" s="19" t="s">
        <v>175</v>
      </c>
      <c r="G111" s="21" t="s">
        <v>176</v>
      </c>
      <c r="H111" s="19" t="s">
        <v>175</v>
      </c>
      <c r="I111" s="21" t="s">
        <v>176</v>
      </c>
      <c r="J111" s="28" t="s">
        <v>615</v>
      </c>
      <c r="K111" s="28" t="s">
        <v>615</v>
      </c>
      <c r="L111" s="28" t="s">
        <v>615</v>
      </c>
      <c r="M111" s="29"/>
      <c r="N111" s="28" t="s">
        <v>615</v>
      </c>
      <c r="O111" s="28" t="s">
        <v>615</v>
      </c>
      <c r="P111" t="str">
        <f t="shared" si="3"/>
        <v>Некоузский</v>
      </c>
    </row>
    <row r="112" spans="1:16" ht="63">
      <c r="A112" s="19" t="s">
        <v>578</v>
      </c>
      <c r="B112" s="23"/>
      <c r="C112" s="23"/>
      <c r="D112" s="19" t="s">
        <v>579</v>
      </c>
      <c r="E112" s="19" t="s">
        <v>580</v>
      </c>
      <c r="F112" s="19" t="s">
        <v>175</v>
      </c>
      <c r="G112" s="22" t="s">
        <v>176</v>
      </c>
      <c r="H112" s="19" t="s">
        <v>175</v>
      </c>
      <c r="I112" s="22" t="s">
        <v>176</v>
      </c>
      <c r="J112" s="28" t="s">
        <v>615</v>
      </c>
      <c r="K112" s="28" t="s">
        <v>615</v>
      </c>
      <c r="L112" s="29"/>
      <c r="M112" s="29"/>
      <c r="N112" s="29"/>
      <c r="O112" s="29"/>
      <c r="P112" t="str">
        <f t="shared" si="3"/>
        <v>Некоузский</v>
      </c>
    </row>
    <row r="113" spans="1:16" ht="32.25" customHeight="1">
      <c r="A113" s="19" t="str">
        <f>A$96</f>
        <v>Филиал "Верхневолжский" ОАО "Славянка"</v>
      </c>
      <c r="B113" s="23"/>
      <c r="C113" s="23"/>
      <c r="D113" s="19"/>
      <c r="E113" s="19"/>
      <c r="F113" s="19" t="str">
        <f>F112</f>
        <v>Некоузский муниципальный район</v>
      </c>
      <c r="G113" s="19" t="str">
        <f>G$96</f>
        <v>34701000</v>
      </c>
      <c r="H113" s="19" t="str">
        <f>H112</f>
        <v>Некоузский муниципальный район</v>
      </c>
      <c r="I113" s="19" t="str">
        <f aca="true" t="shared" si="5" ref="I113:O113">I$96</f>
        <v>34701000</v>
      </c>
      <c r="J113" s="19" t="str">
        <f t="shared" si="5"/>
        <v>Да</v>
      </c>
      <c r="K113" s="19">
        <f t="shared" si="5"/>
        <v>0</v>
      </c>
      <c r="L113" s="19" t="str">
        <f t="shared" si="5"/>
        <v>Да</v>
      </c>
      <c r="M113" s="19">
        <f t="shared" si="5"/>
        <v>0</v>
      </c>
      <c r="N113" s="19" t="str">
        <f t="shared" si="5"/>
        <v>Да</v>
      </c>
      <c r="O113" s="19">
        <f t="shared" si="5"/>
        <v>0</v>
      </c>
      <c r="P113" t="str">
        <f t="shared" si="3"/>
        <v>Некоузский</v>
      </c>
    </row>
    <row r="114" spans="1:16" ht="31.5">
      <c r="A114" s="19" t="s">
        <v>218</v>
      </c>
      <c r="B114" s="20"/>
      <c r="C114" s="20"/>
      <c r="D114" s="19" t="s">
        <v>219</v>
      </c>
      <c r="E114" s="19" t="s">
        <v>220</v>
      </c>
      <c r="F114" s="19" t="s">
        <v>221</v>
      </c>
      <c r="G114" s="21" t="s">
        <v>222</v>
      </c>
      <c r="H114" s="19" t="s">
        <v>223</v>
      </c>
      <c r="I114" s="21" t="s">
        <v>224</v>
      </c>
      <c r="J114" s="28" t="s">
        <v>615</v>
      </c>
      <c r="K114" s="29"/>
      <c r="L114" s="28" t="s">
        <v>615</v>
      </c>
      <c r="M114" s="29"/>
      <c r="N114" s="29"/>
      <c r="O114" s="29"/>
      <c r="P114" t="str">
        <f t="shared" si="3"/>
        <v>Некрасовский</v>
      </c>
    </row>
    <row r="115" spans="1:16" ht="31.5">
      <c r="A115" s="19" t="s">
        <v>227</v>
      </c>
      <c r="B115" s="20"/>
      <c r="C115" s="20"/>
      <c r="D115" s="19" t="s">
        <v>228</v>
      </c>
      <c r="E115" s="19" t="s">
        <v>220</v>
      </c>
      <c r="F115" s="19" t="s">
        <v>221</v>
      </c>
      <c r="G115" s="21" t="s">
        <v>222</v>
      </c>
      <c r="H115" s="19" t="s">
        <v>223</v>
      </c>
      <c r="I115" s="21" t="s">
        <v>224</v>
      </c>
      <c r="J115" s="28" t="s">
        <v>615</v>
      </c>
      <c r="K115" s="29"/>
      <c r="L115" s="28" t="s">
        <v>615</v>
      </c>
      <c r="M115" s="29"/>
      <c r="N115" s="28" t="s">
        <v>615</v>
      </c>
      <c r="O115" s="29"/>
      <c r="P115" t="str">
        <f t="shared" si="3"/>
        <v>Некрасовский</v>
      </c>
    </row>
    <row r="116" spans="1:16" ht="31.5">
      <c r="A116" s="19" t="s">
        <v>298</v>
      </c>
      <c r="B116" s="20"/>
      <c r="C116" s="20"/>
      <c r="D116" s="19" t="s">
        <v>299</v>
      </c>
      <c r="E116" s="19" t="s">
        <v>220</v>
      </c>
      <c r="F116" s="19" t="s">
        <v>221</v>
      </c>
      <c r="G116" s="21" t="s">
        <v>222</v>
      </c>
      <c r="H116" s="19" t="s">
        <v>223</v>
      </c>
      <c r="I116" s="21" t="s">
        <v>224</v>
      </c>
      <c r="J116" s="28" t="s">
        <v>615</v>
      </c>
      <c r="K116" s="29"/>
      <c r="L116" s="29"/>
      <c r="M116" s="29"/>
      <c r="N116" s="28" t="s">
        <v>615</v>
      </c>
      <c r="O116" s="29"/>
      <c r="P116" t="str">
        <f t="shared" si="3"/>
        <v>Некрасовский</v>
      </c>
    </row>
    <row r="117" spans="1:16" ht="31.5">
      <c r="A117" s="19" t="s">
        <v>335</v>
      </c>
      <c r="B117" s="20"/>
      <c r="C117" s="20"/>
      <c r="D117" s="19" t="s">
        <v>336</v>
      </c>
      <c r="E117" s="19" t="s">
        <v>220</v>
      </c>
      <c r="F117" s="19" t="s">
        <v>221</v>
      </c>
      <c r="G117" s="21" t="s">
        <v>222</v>
      </c>
      <c r="H117" s="19" t="s">
        <v>223</v>
      </c>
      <c r="I117" s="21" t="s">
        <v>224</v>
      </c>
      <c r="J117" s="28" t="s">
        <v>615</v>
      </c>
      <c r="K117" s="29"/>
      <c r="L117" s="28" t="s">
        <v>615</v>
      </c>
      <c r="M117" s="29"/>
      <c r="N117" s="29"/>
      <c r="O117" s="29"/>
      <c r="P117" t="str">
        <f t="shared" si="3"/>
        <v>Некрасовский</v>
      </c>
    </row>
    <row r="118" spans="1:16" ht="31.5">
      <c r="A118" s="19" t="s">
        <v>381</v>
      </c>
      <c r="B118" s="20"/>
      <c r="C118" s="20"/>
      <c r="D118" s="19" t="s">
        <v>382</v>
      </c>
      <c r="E118" s="19" t="s">
        <v>220</v>
      </c>
      <c r="F118" s="19" t="s">
        <v>221</v>
      </c>
      <c r="G118" s="21" t="s">
        <v>222</v>
      </c>
      <c r="H118" s="19" t="s">
        <v>223</v>
      </c>
      <c r="I118" s="21" t="s">
        <v>224</v>
      </c>
      <c r="J118" s="28" t="s">
        <v>615</v>
      </c>
      <c r="K118" s="29"/>
      <c r="L118" s="28" t="s">
        <v>615</v>
      </c>
      <c r="M118" s="29"/>
      <c r="N118" s="28" t="s">
        <v>615</v>
      </c>
      <c r="O118" s="29"/>
      <c r="P118" t="str">
        <f t="shared" si="3"/>
        <v>Некрасовский</v>
      </c>
    </row>
    <row r="119" spans="1:16" ht="31.5">
      <c r="A119" s="19" t="str">
        <f>A$96</f>
        <v>Филиал "Верхневолжский" ОАО "Славянка"</v>
      </c>
      <c r="B119" s="23"/>
      <c r="C119" s="23"/>
      <c r="D119" s="19"/>
      <c r="E119" s="19"/>
      <c r="F119" s="19" t="str">
        <f>F118</f>
        <v>Некрасовский муниципальный район</v>
      </c>
      <c r="G119" s="19" t="str">
        <f aca="true" t="shared" si="6" ref="G119:O119">G$96</f>
        <v>34701000</v>
      </c>
      <c r="H119" s="19" t="str">
        <f>H125</f>
        <v>Бурмакино сельское поселение</v>
      </c>
      <c r="I119" s="19" t="str">
        <f t="shared" si="6"/>
        <v>34701000</v>
      </c>
      <c r="J119" s="19" t="str">
        <f t="shared" si="6"/>
        <v>Да</v>
      </c>
      <c r="K119" s="19">
        <f t="shared" si="6"/>
        <v>0</v>
      </c>
      <c r="L119" s="19" t="str">
        <f t="shared" si="6"/>
        <v>Да</v>
      </c>
      <c r="M119" s="19">
        <f t="shared" si="6"/>
        <v>0</v>
      </c>
      <c r="N119" s="19" t="str">
        <f t="shared" si="6"/>
        <v>Да</v>
      </c>
      <c r="O119" s="19">
        <f t="shared" si="6"/>
        <v>0</v>
      </c>
      <c r="P119" t="str">
        <f>IF(ISERR(SEARCH("муниципальный",F119)),IF(ISERR(SEARCH("г.",F119)),"",RIGHT(F119,LEN(F119)-SEARCH("г.",F119)-1)),LEFT(F119,SEARCH("муниципальный",F119)-2))</f>
        <v>Некрасовский</v>
      </c>
    </row>
    <row r="120" spans="1:16" ht="31.5">
      <c r="A120" s="19" t="s">
        <v>399</v>
      </c>
      <c r="B120" s="20"/>
      <c r="C120" s="20"/>
      <c r="D120" s="19" t="s">
        <v>400</v>
      </c>
      <c r="E120" s="19" t="s">
        <v>220</v>
      </c>
      <c r="F120" s="19" t="s">
        <v>221</v>
      </c>
      <c r="G120" s="21" t="s">
        <v>222</v>
      </c>
      <c r="H120" s="19" t="s">
        <v>223</v>
      </c>
      <c r="I120" s="21" t="s">
        <v>224</v>
      </c>
      <c r="J120" s="28" t="s">
        <v>615</v>
      </c>
      <c r="K120" s="28" t="s">
        <v>615</v>
      </c>
      <c r="L120" s="28" t="s">
        <v>615</v>
      </c>
      <c r="M120" s="28" t="s">
        <v>615</v>
      </c>
      <c r="N120" s="28" t="s">
        <v>615</v>
      </c>
      <c r="O120" s="29"/>
      <c r="P120" t="str">
        <f t="shared" si="3"/>
        <v>Некрасовский</v>
      </c>
    </row>
    <row r="121" spans="1:16" ht="31.5">
      <c r="A121" s="19" t="s">
        <v>441</v>
      </c>
      <c r="B121" s="20"/>
      <c r="C121" s="20"/>
      <c r="D121" s="19" t="s">
        <v>442</v>
      </c>
      <c r="E121" s="19" t="s">
        <v>220</v>
      </c>
      <c r="F121" s="19" t="s">
        <v>221</v>
      </c>
      <c r="G121" s="21" t="s">
        <v>222</v>
      </c>
      <c r="H121" s="19" t="s">
        <v>223</v>
      </c>
      <c r="I121" s="21" t="s">
        <v>224</v>
      </c>
      <c r="J121" s="28" t="s">
        <v>615</v>
      </c>
      <c r="K121" s="28" t="s">
        <v>615</v>
      </c>
      <c r="L121" s="29"/>
      <c r="M121" s="29"/>
      <c r="N121" s="29"/>
      <c r="O121" s="29"/>
      <c r="P121" t="str">
        <f t="shared" si="3"/>
        <v>Некрасовский</v>
      </c>
    </row>
    <row r="122" spans="1:16" ht="31.5">
      <c r="A122" s="19" t="s">
        <v>445</v>
      </c>
      <c r="B122" s="20"/>
      <c r="C122" s="20"/>
      <c r="D122" s="19" t="s">
        <v>446</v>
      </c>
      <c r="E122" s="19" t="s">
        <v>220</v>
      </c>
      <c r="F122" s="19" t="s">
        <v>221</v>
      </c>
      <c r="G122" s="21" t="s">
        <v>222</v>
      </c>
      <c r="H122" s="19" t="s">
        <v>223</v>
      </c>
      <c r="I122" s="21" t="s">
        <v>224</v>
      </c>
      <c r="J122" s="28" t="s">
        <v>615</v>
      </c>
      <c r="K122" s="28" t="s">
        <v>615</v>
      </c>
      <c r="L122" s="29"/>
      <c r="M122" s="29"/>
      <c r="N122" s="29"/>
      <c r="O122" s="29"/>
      <c r="P122" t="str">
        <f t="shared" si="3"/>
        <v>Некрасовский</v>
      </c>
    </row>
    <row r="123" spans="1:16" ht="42">
      <c r="A123" s="19" t="s">
        <v>451</v>
      </c>
      <c r="B123" s="20"/>
      <c r="C123" s="20"/>
      <c r="D123" s="19" t="s">
        <v>452</v>
      </c>
      <c r="E123" s="19" t="s">
        <v>220</v>
      </c>
      <c r="F123" s="19" t="s">
        <v>221</v>
      </c>
      <c r="G123" s="21" t="s">
        <v>222</v>
      </c>
      <c r="H123" s="19" t="s">
        <v>453</v>
      </c>
      <c r="I123" s="21" t="s">
        <v>454</v>
      </c>
      <c r="J123" s="28" t="s">
        <v>615</v>
      </c>
      <c r="K123" s="28" t="s">
        <v>615</v>
      </c>
      <c r="L123" s="28" t="s">
        <v>615</v>
      </c>
      <c r="M123" s="29"/>
      <c r="N123" s="28" t="s">
        <v>615</v>
      </c>
      <c r="O123" s="29"/>
      <c r="P123" t="str">
        <f t="shared" si="3"/>
        <v>Некрасовский</v>
      </c>
    </row>
    <row r="124" spans="1:16" ht="31.5">
      <c r="A124" s="19" t="s">
        <v>482</v>
      </c>
      <c r="B124" s="20"/>
      <c r="C124" s="20"/>
      <c r="D124" s="19" t="s">
        <v>483</v>
      </c>
      <c r="E124" s="19" t="s">
        <v>220</v>
      </c>
      <c r="F124" s="19" t="s">
        <v>221</v>
      </c>
      <c r="G124" s="21" t="s">
        <v>222</v>
      </c>
      <c r="H124" s="19" t="s">
        <v>223</v>
      </c>
      <c r="I124" s="21" t="s">
        <v>224</v>
      </c>
      <c r="J124" s="28" t="s">
        <v>615</v>
      </c>
      <c r="K124" s="29"/>
      <c r="L124" s="29"/>
      <c r="M124" s="29"/>
      <c r="N124" s="29"/>
      <c r="O124" s="28" t="s">
        <v>615</v>
      </c>
      <c r="P124" t="str">
        <f t="shared" si="3"/>
        <v>Некрасовский</v>
      </c>
    </row>
    <row r="125" spans="1:16" ht="31.5">
      <c r="A125" s="19" t="s">
        <v>500</v>
      </c>
      <c r="B125" s="20"/>
      <c r="C125" s="20"/>
      <c r="D125" s="19" t="s">
        <v>501</v>
      </c>
      <c r="E125" s="19" t="s">
        <v>220</v>
      </c>
      <c r="F125" s="19" t="s">
        <v>221</v>
      </c>
      <c r="G125" s="21" t="s">
        <v>222</v>
      </c>
      <c r="H125" s="19" t="s">
        <v>502</v>
      </c>
      <c r="I125" s="21" t="s">
        <v>503</v>
      </c>
      <c r="J125" s="28" t="s">
        <v>615</v>
      </c>
      <c r="K125" s="28" t="s">
        <v>615</v>
      </c>
      <c r="L125" s="28" t="s">
        <v>615</v>
      </c>
      <c r="M125" s="29"/>
      <c r="N125" s="28" t="s">
        <v>615</v>
      </c>
      <c r="O125" s="29"/>
      <c r="P125" t="str">
        <f t="shared" si="3"/>
        <v>Некрасовский</v>
      </c>
    </row>
    <row r="126" spans="1:16" ht="31.5">
      <c r="A126" s="19" t="str">
        <f>A$82</f>
        <v>ГУП ЖКХ ЯО "Яркоммунсервис"</v>
      </c>
      <c r="B126" s="19">
        <f>B$82</f>
        <v>0</v>
      </c>
      <c r="C126" s="19">
        <f>C$82</f>
        <v>0</v>
      </c>
      <c r="D126" s="19" t="str">
        <f>D$82</f>
        <v>7604004508</v>
      </c>
      <c r="E126" s="19" t="str">
        <f>E$82</f>
        <v>760401001</v>
      </c>
      <c r="F126" s="19" t="str">
        <f>F125</f>
        <v>Некрасовский муниципальный район</v>
      </c>
      <c r="G126" s="19" t="str">
        <f>G$82</f>
        <v>78701000</v>
      </c>
      <c r="H126" s="19" t="str">
        <f>H125</f>
        <v>Бурмакино сельское поселение</v>
      </c>
      <c r="I126" s="19" t="str">
        <f>I$82</f>
        <v>78701000</v>
      </c>
      <c r="J126" s="19" t="str">
        <f>J$82</f>
        <v>Да</v>
      </c>
      <c r="K126" s="19" t="str">
        <f>K$82</f>
        <v>Да</v>
      </c>
      <c r="L126" s="19"/>
      <c r="M126" s="19"/>
      <c r="N126" s="19"/>
      <c r="O126" s="19">
        <f>O$82</f>
        <v>0</v>
      </c>
      <c r="P126" t="str">
        <f t="shared" si="3"/>
        <v>Некрасовский</v>
      </c>
    </row>
    <row r="127" spans="1:16" ht="29.25" customHeight="1">
      <c r="A127" s="19" t="str">
        <f>A$25</f>
        <v>Филиал ОАО РЭУ" "Владимирский"</v>
      </c>
      <c r="B127" s="19">
        <f aca="true" t="shared" si="7" ref="B127:O127">B$25</f>
        <v>0</v>
      </c>
      <c r="C127" s="19">
        <f t="shared" si="7"/>
        <v>0</v>
      </c>
      <c r="D127" s="19" t="str">
        <f t="shared" si="7"/>
        <v>7714783092</v>
      </c>
      <c r="E127" s="19" t="str">
        <f t="shared" si="7"/>
        <v>332743001</v>
      </c>
      <c r="F127" s="19" t="str">
        <f>F126</f>
        <v>Некрасовский муниципальный район</v>
      </c>
      <c r="G127" s="19" t="str">
        <f t="shared" si="7"/>
        <v>17701000</v>
      </c>
      <c r="H127" s="19" t="str">
        <f>H126</f>
        <v>Бурмакино сельское поселение</v>
      </c>
      <c r="I127" s="19" t="str">
        <f t="shared" si="7"/>
        <v>17701000</v>
      </c>
      <c r="J127" s="19" t="str">
        <f t="shared" si="7"/>
        <v>Да</v>
      </c>
      <c r="K127" s="19" t="str">
        <f t="shared" si="7"/>
        <v>Да</v>
      </c>
      <c r="L127" s="19">
        <f t="shared" si="7"/>
        <v>0</v>
      </c>
      <c r="M127" s="19" t="str">
        <f t="shared" si="7"/>
        <v>Да</v>
      </c>
      <c r="N127" s="19">
        <f t="shared" si="7"/>
        <v>0</v>
      </c>
      <c r="O127" s="19">
        <f t="shared" si="7"/>
        <v>0</v>
      </c>
      <c r="P127" t="str">
        <f t="shared" si="3"/>
        <v>Некрасовский</v>
      </c>
    </row>
    <row r="128" spans="1:16" ht="31.5">
      <c r="A128" s="19" t="s">
        <v>272</v>
      </c>
      <c r="B128" s="20"/>
      <c r="C128" s="20"/>
      <c r="D128" s="19" t="s">
        <v>273</v>
      </c>
      <c r="E128" s="19" t="s">
        <v>274</v>
      </c>
      <c r="F128" s="19" t="s">
        <v>275</v>
      </c>
      <c r="G128" s="21" t="s">
        <v>276</v>
      </c>
      <c r="H128" s="19" t="s">
        <v>277</v>
      </c>
      <c r="I128" s="21" t="s">
        <v>278</v>
      </c>
      <c r="J128" s="28" t="s">
        <v>615</v>
      </c>
      <c r="K128" s="28" t="s">
        <v>615</v>
      </c>
      <c r="L128" s="29"/>
      <c r="M128" s="29"/>
      <c r="N128" s="29"/>
      <c r="O128" s="29"/>
      <c r="P128" t="str">
        <f t="shared" si="3"/>
        <v>Первомайский</v>
      </c>
    </row>
    <row r="129" spans="1:16" ht="31.5">
      <c r="A129" s="19" t="s">
        <v>319</v>
      </c>
      <c r="B129" s="20"/>
      <c r="C129" s="20"/>
      <c r="D129" s="19" t="s">
        <v>320</v>
      </c>
      <c r="E129" s="19" t="s">
        <v>274</v>
      </c>
      <c r="F129" s="19" t="s">
        <v>275</v>
      </c>
      <c r="G129" s="21" t="s">
        <v>276</v>
      </c>
      <c r="H129" s="19" t="s">
        <v>275</v>
      </c>
      <c r="I129" s="21" t="s">
        <v>276</v>
      </c>
      <c r="J129" s="28" t="s">
        <v>615</v>
      </c>
      <c r="K129" s="28" t="s">
        <v>615</v>
      </c>
      <c r="L129" s="28" t="s">
        <v>615</v>
      </c>
      <c r="M129" s="29"/>
      <c r="N129" s="28" t="s">
        <v>615</v>
      </c>
      <c r="O129" s="29"/>
      <c r="P129" t="str">
        <f t="shared" si="3"/>
        <v>Первомайский</v>
      </c>
    </row>
    <row r="130" spans="1:16" ht="115.5">
      <c r="A130" s="19" t="s">
        <v>492</v>
      </c>
      <c r="B130" s="22" t="s">
        <v>141</v>
      </c>
      <c r="C130" s="23"/>
      <c r="D130" s="19" t="s">
        <v>280</v>
      </c>
      <c r="E130" s="19" t="s">
        <v>493</v>
      </c>
      <c r="F130" s="19" t="s">
        <v>275</v>
      </c>
      <c r="G130" s="22" t="s">
        <v>276</v>
      </c>
      <c r="H130" s="19" t="s">
        <v>275</v>
      </c>
      <c r="I130" s="22" t="s">
        <v>276</v>
      </c>
      <c r="J130" s="28" t="s">
        <v>615</v>
      </c>
      <c r="K130" s="28" t="s">
        <v>615</v>
      </c>
      <c r="L130" s="29"/>
      <c r="M130" s="29"/>
      <c r="N130" s="29"/>
      <c r="O130" s="29"/>
      <c r="P130" t="str">
        <f t="shared" si="3"/>
        <v>Первомайский</v>
      </c>
    </row>
    <row r="131" spans="1:16" ht="42">
      <c r="A131" s="19" t="s">
        <v>564</v>
      </c>
      <c r="B131" s="20"/>
      <c r="C131" s="20"/>
      <c r="D131" s="19" t="s">
        <v>565</v>
      </c>
      <c r="E131" s="19" t="s">
        <v>239</v>
      </c>
      <c r="F131" s="19" t="s">
        <v>566</v>
      </c>
      <c r="G131" s="21" t="s">
        <v>567</v>
      </c>
      <c r="H131" s="19" t="s">
        <v>568</v>
      </c>
      <c r="I131" s="21" t="s">
        <v>569</v>
      </c>
      <c r="J131" s="28" t="s">
        <v>615</v>
      </c>
      <c r="K131" s="28" t="s">
        <v>615</v>
      </c>
      <c r="L131" s="28" t="s">
        <v>615</v>
      </c>
      <c r="M131" s="29"/>
      <c r="N131" s="28" t="s">
        <v>615</v>
      </c>
      <c r="O131" s="29"/>
      <c r="P131" t="str">
        <f t="shared" si="3"/>
        <v>Переславский</v>
      </c>
    </row>
    <row r="132" spans="1:16" ht="31.5">
      <c r="A132" s="19" t="s">
        <v>310</v>
      </c>
      <c r="B132" s="20"/>
      <c r="C132" s="20"/>
      <c r="D132" s="19" t="s">
        <v>311</v>
      </c>
      <c r="E132" s="19" t="s">
        <v>312</v>
      </c>
      <c r="F132" s="19" t="s">
        <v>313</v>
      </c>
      <c r="G132" s="21" t="s">
        <v>314</v>
      </c>
      <c r="H132" s="19" t="s">
        <v>315</v>
      </c>
      <c r="I132" s="21" t="s">
        <v>316</v>
      </c>
      <c r="J132" s="28" t="s">
        <v>615</v>
      </c>
      <c r="K132" s="29"/>
      <c r="L132" s="29"/>
      <c r="M132" s="29"/>
      <c r="N132" s="29"/>
      <c r="O132" s="28" t="s">
        <v>615</v>
      </c>
      <c r="P132" t="str">
        <f t="shared" si="3"/>
        <v>Пошехонский</v>
      </c>
    </row>
    <row r="133" spans="1:16" ht="31.5">
      <c r="A133" s="19" t="s">
        <v>498</v>
      </c>
      <c r="B133" s="20"/>
      <c r="C133" s="20"/>
      <c r="D133" s="19" t="s">
        <v>499</v>
      </c>
      <c r="E133" s="19" t="s">
        <v>312</v>
      </c>
      <c r="F133" s="19" t="s">
        <v>313</v>
      </c>
      <c r="G133" s="21" t="s">
        <v>314</v>
      </c>
      <c r="H133" s="19" t="s">
        <v>313</v>
      </c>
      <c r="I133" s="21" t="s">
        <v>314</v>
      </c>
      <c r="J133" s="28" t="s">
        <v>615</v>
      </c>
      <c r="K133" s="28" t="s">
        <v>615</v>
      </c>
      <c r="L133" s="29"/>
      <c r="M133" s="28" t="s">
        <v>615</v>
      </c>
      <c r="N133" s="29"/>
      <c r="O133" s="29"/>
      <c r="P133" t="str">
        <f t="shared" si="3"/>
        <v>Пошехонский</v>
      </c>
    </row>
    <row r="134" spans="1:16" ht="31.5">
      <c r="A134" s="19" t="s">
        <v>532</v>
      </c>
      <c r="B134" s="20"/>
      <c r="C134" s="20"/>
      <c r="D134" s="19" t="s">
        <v>533</v>
      </c>
      <c r="E134" s="19" t="s">
        <v>312</v>
      </c>
      <c r="F134" s="19" t="s">
        <v>313</v>
      </c>
      <c r="G134" s="21" t="s">
        <v>314</v>
      </c>
      <c r="H134" s="19" t="s">
        <v>313</v>
      </c>
      <c r="I134" s="21" t="s">
        <v>314</v>
      </c>
      <c r="J134" s="28" t="s">
        <v>615</v>
      </c>
      <c r="K134" s="29"/>
      <c r="L134" s="28" t="s">
        <v>615</v>
      </c>
      <c r="M134" s="29"/>
      <c r="N134" s="28" t="s">
        <v>615</v>
      </c>
      <c r="O134" s="29"/>
      <c r="P134" t="str">
        <f t="shared" si="3"/>
        <v>Пошехонский</v>
      </c>
    </row>
    <row r="135" spans="1:16" ht="31.5">
      <c r="A135" s="19" t="s">
        <v>247</v>
      </c>
      <c r="B135" s="20"/>
      <c r="C135" s="20"/>
      <c r="D135" s="19" t="s">
        <v>248</v>
      </c>
      <c r="E135" s="19" t="s">
        <v>249</v>
      </c>
      <c r="F135" s="19" t="s">
        <v>250</v>
      </c>
      <c r="G135" s="21" t="s">
        <v>251</v>
      </c>
      <c r="H135" s="19" t="s">
        <v>250</v>
      </c>
      <c r="I135" s="21" t="s">
        <v>251</v>
      </c>
      <c r="J135" s="28" t="s">
        <v>615</v>
      </c>
      <c r="K135" s="28" t="s">
        <v>615</v>
      </c>
      <c r="L135" s="28" t="s">
        <v>615</v>
      </c>
      <c r="M135" s="29"/>
      <c r="N135" s="28" t="s">
        <v>615</v>
      </c>
      <c r="O135" s="29"/>
      <c r="P135" t="str">
        <f aca="true" t="shared" si="8" ref="P135:P203">IF(ISERR(SEARCH("муниципальный",F135)),IF(ISERR(SEARCH("г.",F135)),"",RIGHT(F135,LEN(F135)-SEARCH("г.",F135)-1)),LEFT(F135,SEARCH("муниципальный",F135)-2))</f>
        <v>Ростовский</v>
      </c>
    </row>
    <row r="136" spans="1:16" ht="31.5">
      <c r="A136" s="19" t="s">
        <v>254</v>
      </c>
      <c r="B136" s="20"/>
      <c r="C136" s="20"/>
      <c r="D136" s="19" t="s">
        <v>255</v>
      </c>
      <c r="E136" s="19" t="s">
        <v>249</v>
      </c>
      <c r="F136" s="19" t="s">
        <v>250</v>
      </c>
      <c r="G136" s="21" t="s">
        <v>251</v>
      </c>
      <c r="H136" s="19" t="s">
        <v>256</v>
      </c>
      <c r="I136" s="21" t="s">
        <v>257</v>
      </c>
      <c r="J136" s="28" t="s">
        <v>615</v>
      </c>
      <c r="K136" s="28" t="s">
        <v>615</v>
      </c>
      <c r="L136" s="28" t="s">
        <v>615</v>
      </c>
      <c r="M136" s="29"/>
      <c r="N136" s="28" t="s">
        <v>615</v>
      </c>
      <c r="O136" s="29"/>
      <c r="P136" t="str">
        <f t="shared" si="8"/>
        <v>Ростовский</v>
      </c>
    </row>
    <row r="137" spans="1:16" ht="31.5">
      <c r="A137" s="19" t="s">
        <v>258</v>
      </c>
      <c r="B137" s="20"/>
      <c r="C137" s="20"/>
      <c r="D137" s="19" t="s">
        <v>259</v>
      </c>
      <c r="E137" s="19" t="s">
        <v>249</v>
      </c>
      <c r="F137" s="19" t="s">
        <v>250</v>
      </c>
      <c r="G137" s="21" t="s">
        <v>251</v>
      </c>
      <c r="H137" s="19" t="s">
        <v>250</v>
      </c>
      <c r="I137" s="21" t="s">
        <v>251</v>
      </c>
      <c r="J137" s="28" t="s">
        <v>615</v>
      </c>
      <c r="K137" s="29"/>
      <c r="L137" s="28" t="s">
        <v>615</v>
      </c>
      <c r="M137" s="29"/>
      <c r="N137" s="28" t="s">
        <v>615</v>
      </c>
      <c r="O137" s="29"/>
      <c r="P137" t="str">
        <f t="shared" si="8"/>
        <v>Ростовский</v>
      </c>
    </row>
    <row r="138" spans="1:16" ht="31.5">
      <c r="A138" s="19" t="s">
        <v>287</v>
      </c>
      <c r="B138" s="20"/>
      <c r="C138" s="20"/>
      <c r="D138" s="19" t="s">
        <v>288</v>
      </c>
      <c r="E138" s="19" t="s">
        <v>249</v>
      </c>
      <c r="F138" s="19" t="s">
        <v>250</v>
      </c>
      <c r="G138" s="21" t="s">
        <v>251</v>
      </c>
      <c r="H138" s="19" t="s">
        <v>250</v>
      </c>
      <c r="I138" s="21" t="s">
        <v>251</v>
      </c>
      <c r="J138" s="28" t="s">
        <v>615</v>
      </c>
      <c r="K138" s="28" t="s">
        <v>615</v>
      </c>
      <c r="L138" s="29"/>
      <c r="M138" s="29"/>
      <c r="N138" s="29"/>
      <c r="O138" s="29"/>
      <c r="P138" t="str">
        <f t="shared" si="8"/>
        <v>Ростовский</v>
      </c>
    </row>
    <row r="139" spans="1:16" ht="31.5">
      <c r="A139" s="19" t="s">
        <v>383</v>
      </c>
      <c r="B139" s="20"/>
      <c r="C139" s="20"/>
      <c r="D139" s="19" t="s">
        <v>384</v>
      </c>
      <c r="E139" s="19" t="s">
        <v>249</v>
      </c>
      <c r="F139" s="19" t="s">
        <v>250</v>
      </c>
      <c r="G139" s="21" t="s">
        <v>251</v>
      </c>
      <c r="H139" s="19" t="s">
        <v>250</v>
      </c>
      <c r="I139" s="21" t="s">
        <v>251</v>
      </c>
      <c r="J139" s="28" t="s">
        <v>615</v>
      </c>
      <c r="K139" s="29"/>
      <c r="L139" s="28" t="s">
        <v>615</v>
      </c>
      <c r="M139" s="29"/>
      <c r="N139" s="28" t="s">
        <v>615</v>
      </c>
      <c r="O139" s="29"/>
      <c r="P139" t="str">
        <f t="shared" si="8"/>
        <v>Ростовский</v>
      </c>
    </row>
    <row r="140" spans="1:16" ht="31.5">
      <c r="A140" s="19" t="s">
        <v>385</v>
      </c>
      <c r="B140" s="20"/>
      <c r="C140" s="20"/>
      <c r="D140" s="19" t="s">
        <v>386</v>
      </c>
      <c r="E140" s="19" t="s">
        <v>249</v>
      </c>
      <c r="F140" s="19" t="s">
        <v>250</v>
      </c>
      <c r="G140" s="21" t="s">
        <v>251</v>
      </c>
      <c r="H140" s="19" t="s">
        <v>387</v>
      </c>
      <c r="I140" s="21" t="s">
        <v>388</v>
      </c>
      <c r="J140" s="28" t="s">
        <v>615</v>
      </c>
      <c r="K140" s="28" t="s">
        <v>615</v>
      </c>
      <c r="L140" s="29"/>
      <c r="M140" s="29"/>
      <c r="N140" s="29"/>
      <c r="O140" s="29"/>
      <c r="P140" t="str">
        <f t="shared" si="8"/>
        <v>Ростовский</v>
      </c>
    </row>
    <row r="141" spans="1:16" ht="31.5">
      <c r="A141" s="19" t="s">
        <v>426</v>
      </c>
      <c r="B141" s="20"/>
      <c r="C141" s="20"/>
      <c r="D141" s="19" t="s">
        <v>427</v>
      </c>
      <c r="E141" s="19" t="s">
        <v>151</v>
      </c>
      <c r="F141" s="19" t="s">
        <v>250</v>
      </c>
      <c r="G141" s="21" t="s">
        <v>251</v>
      </c>
      <c r="H141" s="19" t="s">
        <v>250</v>
      </c>
      <c r="I141" s="21" t="s">
        <v>251</v>
      </c>
      <c r="J141" s="28" t="s">
        <v>615</v>
      </c>
      <c r="K141" s="28" t="s">
        <v>615</v>
      </c>
      <c r="L141" s="28" t="s">
        <v>615</v>
      </c>
      <c r="M141" s="28" t="s">
        <v>615</v>
      </c>
      <c r="N141" s="28" t="s">
        <v>615</v>
      </c>
      <c r="O141" s="29"/>
      <c r="P141" t="str">
        <f t="shared" si="8"/>
        <v>Ростовский</v>
      </c>
    </row>
    <row r="142" spans="1:16" ht="31.5">
      <c r="A142" s="19" t="s">
        <v>581</v>
      </c>
      <c r="B142" s="20"/>
      <c r="C142" s="20"/>
      <c r="D142" s="19" t="s">
        <v>582</v>
      </c>
      <c r="E142" s="19" t="s">
        <v>249</v>
      </c>
      <c r="F142" s="19" t="s">
        <v>250</v>
      </c>
      <c r="G142" s="21" t="s">
        <v>251</v>
      </c>
      <c r="H142" s="19" t="s">
        <v>250</v>
      </c>
      <c r="I142" s="21" t="s">
        <v>251</v>
      </c>
      <c r="J142" s="28" t="s">
        <v>615</v>
      </c>
      <c r="K142" s="28" t="s">
        <v>615</v>
      </c>
      <c r="L142" s="29"/>
      <c r="M142" s="29"/>
      <c r="N142" s="29"/>
      <c r="O142" s="29"/>
      <c r="P142" t="str">
        <f t="shared" si="8"/>
        <v>Ростовский</v>
      </c>
    </row>
    <row r="143" spans="1:16" ht="31.5">
      <c r="A143" s="19" t="s">
        <v>583</v>
      </c>
      <c r="B143" s="20"/>
      <c r="C143" s="20"/>
      <c r="D143" s="19" t="s">
        <v>584</v>
      </c>
      <c r="E143" s="19" t="s">
        <v>249</v>
      </c>
      <c r="F143" s="19" t="s">
        <v>250</v>
      </c>
      <c r="G143" s="21" t="s">
        <v>251</v>
      </c>
      <c r="H143" s="19" t="s">
        <v>250</v>
      </c>
      <c r="I143" s="21" t="s">
        <v>251</v>
      </c>
      <c r="J143" s="28" t="s">
        <v>615</v>
      </c>
      <c r="K143" s="28" t="s">
        <v>615</v>
      </c>
      <c r="L143" s="29"/>
      <c r="M143" s="29"/>
      <c r="N143" s="29"/>
      <c r="O143" s="29"/>
      <c r="P143" t="str">
        <f t="shared" si="8"/>
        <v>Ростовский</v>
      </c>
    </row>
    <row r="144" spans="1:16" ht="31.5">
      <c r="A144" s="19" t="s">
        <v>601</v>
      </c>
      <c r="B144" s="20"/>
      <c r="C144" s="20"/>
      <c r="D144" s="19" t="s">
        <v>602</v>
      </c>
      <c r="E144" s="19" t="s">
        <v>249</v>
      </c>
      <c r="F144" s="19" t="s">
        <v>250</v>
      </c>
      <c r="G144" s="21" t="s">
        <v>251</v>
      </c>
      <c r="H144" s="19" t="s">
        <v>603</v>
      </c>
      <c r="I144" s="21" t="s">
        <v>604</v>
      </c>
      <c r="J144" s="28" t="s">
        <v>615</v>
      </c>
      <c r="K144" s="29"/>
      <c r="L144" s="29"/>
      <c r="M144" s="29"/>
      <c r="N144" s="29"/>
      <c r="O144" s="28" t="s">
        <v>615</v>
      </c>
      <c r="P144" t="str">
        <f t="shared" si="8"/>
        <v>Ростовский</v>
      </c>
    </row>
    <row r="145" spans="1:16" ht="31.5">
      <c r="A145" s="19" t="str">
        <f>A$82</f>
        <v>ГУП ЖКХ ЯО "Яркоммунсервис"</v>
      </c>
      <c r="B145" s="19">
        <f>B$82</f>
        <v>0</v>
      </c>
      <c r="C145" s="19">
        <f>C$82</f>
        <v>0</v>
      </c>
      <c r="D145" s="19" t="str">
        <f>D$82</f>
        <v>7604004508</v>
      </c>
      <c r="E145" s="19" t="str">
        <f>E$82</f>
        <v>760401001</v>
      </c>
      <c r="F145" s="19" t="str">
        <f>F144</f>
        <v>Ростовский муниципальный район</v>
      </c>
      <c r="G145" s="19" t="str">
        <f>G$82</f>
        <v>78701000</v>
      </c>
      <c r="H145" s="19" t="str">
        <f>H144</f>
        <v>Городское поселение г.Ростов</v>
      </c>
      <c r="I145" s="19" t="str">
        <f>I$82</f>
        <v>78701000</v>
      </c>
      <c r="J145" s="19" t="str">
        <f>J$82</f>
        <v>Да</v>
      </c>
      <c r="K145" s="19" t="str">
        <f>K$82</f>
        <v>Да</v>
      </c>
      <c r="L145" s="19" t="str">
        <f>L$81</f>
        <v>Да</v>
      </c>
      <c r="M145" s="19" t="str">
        <f>M$82</f>
        <v>Да</v>
      </c>
      <c r="N145" s="19"/>
      <c r="O145" s="19">
        <f>O$82</f>
        <v>0</v>
      </c>
      <c r="P145" t="str">
        <f t="shared" si="8"/>
        <v>Ростовский</v>
      </c>
    </row>
    <row r="146" spans="1:16" ht="31.5">
      <c r="A146" s="19" t="str">
        <f>A$64</f>
        <v>Ярославский филиал ОАО "Ростелеком"</v>
      </c>
      <c r="B146" s="19">
        <f aca="true" t="shared" si="9" ref="B146:O146">B$64</f>
        <v>0</v>
      </c>
      <c r="C146" s="19">
        <f t="shared" si="9"/>
        <v>0</v>
      </c>
      <c r="D146" s="19" t="str">
        <f t="shared" si="9"/>
        <v>7707049388</v>
      </c>
      <c r="E146" s="19" t="str">
        <f t="shared" si="9"/>
        <v>760443001</v>
      </c>
      <c r="F146" s="19" t="str">
        <f>F145</f>
        <v>Ростовский муниципальный район</v>
      </c>
      <c r="G146" s="19" t="str">
        <f t="shared" si="9"/>
        <v>78701000</v>
      </c>
      <c r="H146" s="19" t="str">
        <f>H145</f>
        <v>Городское поселение г.Ростов</v>
      </c>
      <c r="I146" s="19" t="str">
        <f t="shared" si="9"/>
        <v>78701000</v>
      </c>
      <c r="J146" s="19" t="str">
        <f t="shared" si="9"/>
        <v>Да</v>
      </c>
      <c r="K146" s="19" t="str">
        <f t="shared" si="9"/>
        <v>Да</v>
      </c>
      <c r="L146" s="19">
        <f t="shared" si="9"/>
        <v>0</v>
      </c>
      <c r="M146" s="19"/>
      <c r="N146" s="19">
        <f t="shared" si="9"/>
        <v>0</v>
      </c>
      <c r="O146" s="19">
        <f t="shared" si="9"/>
        <v>0</v>
      </c>
      <c r="P146" t="str">
        <f t="shared" si="8"/>
        <v>Ростовский</v>
      </c>
    </row>
    <row r="147" spans="1:16" ht="42" customHeight="1">
      <c r="A147" s="19" t="str">
        <f>A$81</f>
        <v>Ярославский территориальный участок северной дирекции по тепловодоснабжению - структурного подразделения центральной дирекции по тепловодоснабжению -  филиала ОАО "РЖД"</v>
      </c>
      <c r="B147" s="19">
        <f>B$81</f>
        <v>0</v>
      </c>
      <c r="C147" s="19">
        <f>C$81</f>
        <v>0</v>
      </c>
      <c r="D147" s="19" t="str">
        <f>D$81</f>
        <v>7708503727</v>
      </c>
      <c r="E147" s="19" t="str">
        <f>E$81</f>
        <v>997650004</v>
      </c>
      <c r="F147" s="19" t="str">
        <f>F146</f>
        <v>Ростовский муниципальный район</v>
      </c>
      <c r="G147" s="19" t="str">
        <f>G$81</f>
        <v>78701000</v>
      </c>
      <c r="H147" s="19" t="str">
        <f>H146</f>
        <v>Городское поселение г.Ростов</v>
      </c>
      <c r="I147" s="19" t="str">
        <f>I$81</f>
        <v>78701000</v>
      </c>
      <c r="J147" s="19" t="str">
        <f>J$81</f>
        <v>Да</v>
      </c>
      <c r="K147" s="19" t="str">
        <f>K$81</f>
        <v>Да</v>
      </c>
      <c r="L147" s="19" t="str">
        <f>L$81</f>
        <v>Да</v>
      </c>
      <c r="M147" s="19">
        <f>M$81</f>
        <v>0</v>
      </c>
      <c r="N147" s="19"/>
      <c r="O147" s="19">
        <f>O$81</f>
        <v>0</v>
      </c>
      <c r="P147" t="str">
        <f t="shared" si="8"/>
        <v>Ростовский</v>
      </c>
    </row>
    <row r="148" spans="1:16" ht="42" customHeight="1">
      <c r="A148" s="19" t="str">
        <f>A$25</f>
        <v>Филиал ОАО РЭУ" "Владимирский"</v>
      </c>
      <c r="B148" s="19">
        <f aca="true" t="shared" si="10" ref="B148:O148">B$25</f>
        <v>0</v>
      </c>
      <c r="C148" s="19">
        <f t="shared" si="10"/>
        <v>0</v>
      </c>
      <c r="D148" s="19" t="str">
        <f t="shared" si="10"/>
        <v>7714783092</v>
      </c>
      <c r="E148" s="19" t="str">
        <f t="shared" si="10"/>
        <v>332743001</v>
      </c>
      <c r="F148" s="19" t="str">
        <f>F147</f>
        <v>Ростовский муниципальный район</v>
      </c>
      <c r="G148" s="19" t="str">
        <f t="shared" si="10"/>
        <v>17701000</v>
      </c>
      <c r="H148" s="19" t="str">
        <f>H147</f>
        <v>Городское поселение г.Ростов</v>
      </c>
      <c r="I148" s="19" t="str">
        <f t="shared" si="10"/>
        <v>17701000</v>
      </c>
      <c r="J148" s="19" t="str">
        <f t="shared" si="10"/>
        <v>Да</v>
      </c>
      <c r="K148" s="19" t="str">
        <f t="shared" si="10"/>
        <v>Да</v>
      </c>
      <c r="L148" s="19">
        <f t="shared" si="10"/>
        <v>0</v>
      </c>
      <c r="M148" s="19" t="str">
        <f t="shared" si="10"/>
        <v>Да</v>
      </c>
      <c r="N148" s="19">
        <f t="shared" si="10"/>
        <v>0</v>
      </c>
      <c r="O148" s="19">
        <f t="shared" si="10"/>
        <v>0</v>
      </c>
      <c r="P148" t="str">
        <f t="shared" si="8"/>
        <v>Ростовский</v>
      </c>
    </row>
    <row r="149" spans="1:16" ht="42" customHeight="1">
      <c r="A149" s="19" t="str">
        <f>A$96</f>
        <v>Филиал "Верхневолжский" ОАО "Славянка"</v>
      </c>
      <c r="B149" s="23"/>
      <c r="C149" s="23"/>
      <c r="D149" s="19"/>
      <c r="E149" s="19"/>
      <c r="F149" s="19" t="str">
        <f>F148</f>
        <v>Ростовский муниципальный район</v>
      </c>
      <c r="G149" s="19" t="str">
        <f>G$96</f>
        <v>34701000</v>
      </c>
      <c r="H149" s="19" t="str">
        <f>H148</f>
        <v>Городское поселение г.Ростов</v>
      </c>
      <c r="I149" s="19" t="str">
        <f aca="true" t="shared" si="11" ref="I149:O149">I$96</f>
        <v>34701000</v>
      </c>
      <c r="J149" s="19" t="str">
        <f t="shared" si="11"/>
        <v>Да</v>
      </c>
      <c r="K149" s="19">
        <f t="shared" si="11"/>
        <v>0</v>
      </c>
      <c r="L149" s="19" t="str">
        <f t="shared" si="11"/>
        <v>Да</v>
      </c>
      <c r="M149" s="19">
        <f t="shared" si="11"/>
        <v>0</v>
      </c>
      <c r="N149" s="19" t="str">
        <f t="shared" si="11"/>
        <v>Да</v>
      </c>
      <c r="O149" s="19">
        <f t="shared" si="11"/>
        <v>0</v>
      </c>
      <c r="P149" t="str">
        <f t="shared" si="8"/>
        <v>Ростовский</v>
      </c>
    </row>
    <row r="150" spans="1:16" ht="33" customHeight="1">
      <c r="A150" s="19" t="str">
        <f>A$46</f>
        <v>МУП ГО г.Рыбинск "Теплоэнерго"</v>
      </c>
      <c r="B150" s="19">
        <f aca="true" t="shared" si="12" ref="B150:O150">B$46</f>
        <v>0</v>
      </c>
      <c r="C150" s="19">
        <f t="shared" si="12"/>
        <v>0</v>
      </c>
      <c r="D150" s="19" t="str">
        <f t="shared" si="12"/>
        <v>7610044403</v>
      </c>
      <c r="E150" s="19" t="str">
        <f t="shared" si="12"/>
        <v>761001001</v>
      </c>
      <c r="F150" s="19" t="str">
        <f aca="true" t="shared" si="13" ref="F150:H152">F151</f>
        <v>Рыбинский муниципальный район</v>
      </c>
      <c r="G150" s="19" t="str">
        <f t="shared" si="12"/>
        <v>78640101</v>
      </c>
      <c r="H150" s="19" t="str">
        <f t="shared" si="13"/>
        <v>Рыбинский муниципальный район</v>
      </c>
      <c r="I150" s="19" t="str">
        <f t="shared" si="12"/>
        <v>78640101</v>
      </c>
      <c r="J150" s="19" t="str">
        <f t="shared" si="12"/>
        <v>Да</v>
      </c>
      <c r="K150" s="19" t="str">
        <f t="shared" si="12"/>
        <v>Да</v>
      </c>
      <c r="L150" s="19">
        <f t="shared" si="12"/>
        <v>0</v>
      </c>
      <c r="M150" s="19" t="str">
        <f t="shared" si="12"/>
        <v>Да</v>
      </c>
      <c r="N150" s="19">
        <f t="shared" si="12"/>
        <v>0</v>
      </c>
      <c r="O150" s="19">
        <f t="shared" si="12"/>
        <v>0</v>
      </c>
      <c r="P150" t="str">
        <f t="shared" si="8"/>
        <v>Рыбинский</v>
      </c>
    </row>
    <row r="151" spans="1:16" ht="33" customHeight="1">
      <c r="A151" s="19" t="str">
        <f>A$50</f>
        <v>ОАО "Рыбинский завод приборостроения"</v>
      </c>
      <c r="B151" s="19">
        <f>B$50</f>
        <v>0</v>
      </c>
      <c r="C151" s="19">
        <f>C$50</f>
        <v>0</v>
      </c>
      <c r="D151" s="19" t="str">
        <f>D$50</f>
        <v>7610062970</v>
      </c>
      <c r="E151" s="19" t="str">
        <f>E$50</f>
        <v>761001001</v>
      </c>
      <c r="F151" s="19" t="str">
        <f t="shared" si="13"/>
        <v>Рыбинский муниципальный район</v>
      </c>
      <c r="G151" s="19" t="str">
        <f>G$50</f>
        <v>78640101</v>
      </c>
      <c r="H151" s="19" t="str">
        <f t="shared" si="13"/>
        <v>Рыбинский муниципальный район</v>
      </c>
      <c r="I151" s="19" t="str">
        <f aca="true" t="shared" si="14" ref="I151:O151">I$50</f>
        <v>78640101</v>
      </c>
      <c r="J151" s="19" t="str">
        <f t="shared" si="14"/>
        <v>Да</v>
      </c>
      <c r="K151" s="19" t="str">
        <f t="shared" si="14"/>
        <v>Да</v>
      </c>
      <c r="L151" s="19" t="str">
        <f t="shared" si="14"/>
        <v>Да</v>
      </c>
      <c r="M151" s="19" t="str">
        <f t="shared" si="14"/>
        <v>Да</v>
      </c>
      <c r="N151" s="19">
        <f t="shared" si="14"/>
        <v>0</v>
      </c>
      <c r="O151" s="19">
        <f t="shared" si="14"/>
        <v>0</v>
      </c>
      <c r="P151" t="str">
        <f t="shared" si="8"/>
        <v>Рыбинский</v>
      </c>
    </row>
    <row r="152" spans="1:16" ht="33" customHeight="1">
      <c r="A152" s="19" t="str">
        <f>A$45</f>
        <v>МУП ГО г. Рыбинска "Водоканал"</v>
      </c>
      <c r="B152" s="19">
        <f aca="true" t="shared" si="15" ref="B152:O152">B$45</f>
        <v>0</v>
      </c>
      <c r="C152" s="19">
        <f t="shared" si="15"/>
        <v>0</v>
      </c>
      <c r="D152" s="19" t="str">
        <f t="shared" si="15"/>
        <v>7610012391</v>
      </c>
      <c r="E152" s="19" t="str">
        <f t="shared" si="15"/>
        <v>761001001</v>
      </c>
      <c r="F152" s="19" t="str">
        <f t="shared" si="13"/>
        <v>Рыбинский муниципальный район</v>
      </c>
      <c r="G152" s="19" t="str">
        <f t="shared" si="15"/>
        <v>78640101</v>
      </c>
      <c r="H152" s="19" t="str">
        <f t="shared" si="13"/>
        <v>Рыбинский муниципальный район</v>
      </c>
      <c r="I152" s="19" t="str">
        <f t="shared" si="15"/>
        <v>78640101</v>
      </c>
      <c r="J152" s="19" t="str">
        <f t="shared" si="15"/>
        <v>Да</v>
      </c>
      <c r="K152" s="19"/>
      <c r="L152" s="19" t="str">
        <f t="shared" si="15"/>
        <v>Да</v>
      </c>
      <c r="M152" s="19">
        <f t="shared" si="15"/>
        <v>0</v>
      </c>
      <c r="N152" s="19" t="str">
        <f t="shared" si="15"/>
        <v>Да</v>
      </c>
      <c r="O152" s="19">
        <f t="shared" si="15"/>
        <v>0</v>
      </c>
      <c r="P152" t="str">
        <f t="shared" si="8"/>
        <v>Рыбинский</v>
      </c>
    </row>
    <row r="153" spans="1:16" ht="33" customHeight="1">
      <c r="A153" s="19" t="str">
        <f>A$82</f>
        <v>ГУП ЖКХ ЯО "Яркоммунсервис"</v>
      </c>
      <c r="B153" s="19">
        <f>B$82</f>
        <v>0</v>
      </c>
      <c r="C153" s="19">
        <f>C$82</f>
        <v>0</v>
      </c>
      <c r="D153" s="19" t="str">
        <f>D$82</f>
        <v>7604004508</v>
      </c>
      <c r="E153" s="19" t="str">
        <f>E$82</f>
        <v>760401001</v>
      </c>
      <c r="F153" s="19" t="str">
        <f>F154</f>
        <v>Рыбинский муниципальный район</v>
      </c>
      <c r="G153" s="19" t="str">
        <f>G$82</f>
        <v>78701000</v>
      </c>
      <c r="H153" s="19" t="str">
        <f>H155</f>
        <v>Рыбинский муниципальный район</v>
      </c>
      <c r="I153" s="19" t="str">
        <f>I$82</f>
        <v>78701000</v>
      </c>
      <c r="J153" s="19" t="str">
        <f>J$82</f>
        <v>Да</v>
      </c>
      <c r="K153" s="19" t="str">
        <f>K$82</f>
        <v>Да</v>
      </c>
      <c r="L153" s="19"/>
      <c r="M153" s="19" t="str">
        <f>M$50</f>
        <v>Да</v>
      </c>
      <c r="N153" s="19"/>
      <c r="O153" s="19">
        <f>O$82</f>
        <v>0</v>
      </c>
      <c r="P153" t="str">
        <f t="shared" si="8"/>
        <v>Рыбинский</v>
      </c>
    </row>
    <row r="154" spans="1:16" ht="31.5">
      <c r="A154" s="19" t="s">
        <v>201</v>
      </c>
      <c r="B154" s="20"/>
      <c r="C154" s="20"/>
      <c r="D154" s="19" t="s">
        <v>202</v>
      </c>
      <c r="E154" s="19" t="s">
        <v>181</v>
      </c>
      <c r="F154" s="19" t="s">
        <v>203</v>
      </c>
      <c r="G154" s="21" t="s">
        <v>204</v>
      </c>
      <c r="H154" s="19" t="s">
        <v>177</v>
      </c>
      <c r="I154" s="21" t="s">
        <v>205</v>
      </c>
      <c r="J154" s="28" t="s">
        <v>615</v>
      </c>
      <c r="K154" s="28" t="s">
        <v>615</v>
      </c>
      <c r="L154" s="28" t="s">
        <v>615</v>
      </c>
      <c r="M154" s="28" t="s">
        <v>615</v>
      </c>
      <c r="N154" s="28" t="s">
        <v>615</v>
      </c>
      <c r="O154" s="29"/>
      <c r="P154" t="str">
        <f t="shared" si="8"/>
        <v>Рыбинский</v>
      </c>
    </row>
    <row r="155" spans="1:16" ht="31.5">
      <c r="A155" s="19" t="s">
        <v>225</v>
      </c>
      <c r="B155" s="20"/>
      <c r="C155" s="20"/>
      <c r="D155" s="19" t="s">
        <v>226</v>
      </c>
      <c r="E155" s="19" t="s">
        <v>181</v>
      </c>
      <c r="F155" s="19" t="s">
        <v>203</v>
      </c>
      <c r="G155" s="21" t="s">
        <v>204</v>
      </c>
      <c r="H155" s="19" t="s">
        <v>203</v>
      </c>
      <c r="I155" s="21" t="s">
        <v>204</v>
      </c>
      <c r="J155" s="28" t="s">
        <v>615</v>
      </c>
      <c r="K155" s="29"/>
      <c r="L155" s="28" t="s">
        <v>615</v>
      </c>
      <c r="M155" s="29"/>
      <c r="N155" s="28" t="s">
        <v>615</v>
      </c>
      <c r="O155" s="29"/>
      <c r="P155" t="str">
        <f t="shared" si="8"/>
        <v>Рыбинский</v>
      </c>
    </row>
    <row r="156" spans="1:16" ht="31.5">
      <c r="A156" s="19" t="s">
        <v>245</v>
      </c>
      <c r="B156" s="20"/>
      <c r="C156" s="20"/>
      <c r="D156" s="19" t="s">
        <v>246</v>
      </c>
      <c r="E156" s="19" t="s">
        <v>181</v>
      </c>
      <c r="F156" s="19" t="s">
        <v>203</v>
      </c>
      <c r="G156" s="21" t="s">
        <v>204</v>
      </c>
      <c r="H156" s="19" t="s">
        <v>203</v>
      </c>
      <c r="I156" s="21" t="s">
        <v>204</v>
      </c>
      <c r="J156" s="28" t="s">
        <v>615</v>
      </c>
      <c r="K156" s="29"/>
      <c r="L156" s="29"/>
      <c r="M156" s="29"/>
      <c r="N156" s="28" t="s">
        <v>615</v>
      </c>
      <c r="O156" s="29"/>
      <c r="P156" t="str">
        <f t="shared" si="8"/>
        <v>Рыбинский</v>
      </c>
    </row>
    <row r="157" spans="1:16" ht="31.5">
      <c r="A157" s="19" t="s">
        <v>321</v>
      </c>
      <c r="B157" s="20"/>
      <c r="C157" s="20"/>
      <c r="D157" s="19" t="s">
        <v>322</v>
      </c>
      <c r="E157" s="19" t="s">
        <v>181</v>
      </c>
      <c r="F157" s="19" t="s">
        <v>203</v>
      </c>
      <c r="G157" s="21" t="s">
        <v>204</v>
      </c>
      <c r="H157" s="19" t="s">
        <v>203</v>
      </c>
      <c r="I157" s="21" t="s">
        <v>204</v>
      </c>
      <c r="J157" s="28" t="s">
        <v>615</v>
      </c>
      <c r="K157" s="28" t="s">
        <v>615</v>
      </c>
      <c r="L157" s="29"/>
      <c r="M157" s="29"/>
      <c r="N157" s="29"/>
      <c r="O157" s="29"/>
      <c r="P157" t="str">
        <f t="shared" si="8"/>
        <v>Рыбинский</v>
      </c>
    </row>
    <row r="158" spans="1:16" ht="31.5">
      <c r="A158" s="19" t="s">
        <v>439</v>
      </c>
      <c r="B158" s="20"/>
      <c r="C158" s="20"/>
      <c r="D158" s="19" t="s">
        <v>440</v>
      </c>
      <c r="E158" s="19" t="s">
        <v>181</v>
      </c>
      <c r="F158" s="19" t="s">
        <v>203</v>
      </c>
      <c r="G158" s="21" t="s">
        <v>204</v>
      </c>
      <c r="H158" s="19" t="s">
        <v>203</v>
      </c>
      <c r="I158" s="21" t="s">
        <v>204</v>
      </c>
      <c r="J158" s="28" t="s">
        <v>615</v>
      </c>
      <c r="K158" s="28" t="s">
        <v>615</v>
      </c>
      <c r="L158" s="28" t="s">
        <v>615</v>
      </c>
      <c r="M158" s="28" t="s">
        <v>615</v>
      </c>
      <c r="N158" s="28" t="s">
        <v>615</v>
      </c>
      <c r="O158" s="29"/>
      <c r="P158" t="str">
        <f t="shared" si="8"/>
        <v>Рыбинский</v>
      </c>
    </row>
    <row r="159" spans="1:16" ht="31.5">
      <c r="A159" s="19" t="s">
        <v>484</v>
      </c>
      <c r="B159" s="20"/>
      <c r="C159" s="20"/>
      <c r="D159" s="19" t="s">
        <v>485</v>
      </c>
      <c r="E159" s="19" t="s">
        <v>181</v>
      </c>
      <c r="F159" s="19" t="s">
        <v>203</v>
      </c>
      <c r="G159" s="21" t="s">
        <v>204</v>
      </c>
      <c r="H159" s="19" t="s">
        <v>203</v>
      </c>
      <c r="I159" s="21" t="s">
        <v>204</v>
      </c>
      <c r="J159" s="28" t="s">
        <v>615</v>
      </c>
      <c r="K159" s="28" t="s">
        <v>615</v>
      </c>
      <c r="L159" s="28" t="s">
        <v>615</v>
      </c>
      <c r="M159" s="28" t="s">
        <v>615</v>
      </c>
      <c r="N159" s="28" t="s">
        <v>615</v>
      </c>
      <c r="O159" s="29"/>
      <c r="P159" t="str">
        <f t="shared" si="8"/>
        <v>Рыбинский</v>
      </c>
    </row>
    <row r="160" spans="1:16" ht="31.5">
      <c r="A160" s="19" t="s">
        <v>540</v>
      </c>
      <c r="B160" s="20"/>
      <c r="C160" s="20"/>
      <c r="D160" s="19" t="s">
        <v>541</v>
      </c>
      <c r="E160" s="19" t="s">
        <v>181</v>
      </c>
      <c r="F160" s="19" t="s">
        <v>203</v>
      </c>
      <c r="G160" s="21" t="s">
        <v>204</v>
      </c>
      <c r="H160" s="19" t="s">
        <v>203</v>
      </c>
      <c r="I160" s="21" t="s">
        <v>204</v>
      </c>
      <c r="J160" s="28" t="s">
        <v>615</v>
      </c>
      <c r="K160" s="28" t="s">
        <v>615</v>
      </c>
      <c r="L160" s="29"/>
      <c r="M160" s="28" t="s">
        <v>615</v>
      </c>
      <c r="N160" s="29"/>
      <c r="O160" s="29"/>
      <c r="P160" t="str">
        <f t="shared" si="8"/>
        <v>Рыбинский</v>
      </c>
    </row>
    <row r="161" spans="1:16" ht="31.5">
      <c r="A161" s="19" t="s">
        <v>576</v>
      </c>
      <c r="B161" s="20"/>
      <c r="C161" s="20"/>
      <c r="D161" s="19" t="s">
        <v>577</v>
      </c>
      <c r="E161" s="19" t="s">
        <v>181</v>
      </c>
      <c r="F161" s="19" t="s">
        <v>203</v>
      </c>
      <c r="G161" s="21" t="s">
        <v>204</v>
      </c>
      <c r="H161" s="19" t="s">
        <v>203</v>
      </c>
      <c r="I161" s="21" t="s">
        <v>204</v>
      </c>
      <c r="J161" s="28" t="s">
        <v>615</v>
      </c>
      <c r="K161" s="28" t="s">
        <v>615</v>
      </c>
      <c r="L161" s="29"/>
      <c r="M161" s="28" t="s">
        <v>615</v>
      </c>
      <c r="N161" s="29"/>
      <c r="O161" s="29"/>
      <c r="P161" t="str">
        <f t="shared" si="8"/>
        <v>Рыбинский</v>
      </c>
    </row>
    <row r="162" spans="1:16" ht="31.5">
      <c r="A162" s="19" t="str">
        <f>A$82</f>
        <v>ГУП ЖКХ ЯО "Яркоммунсервис"</v>
      </c>
      <c r="B162" s="19">
        <f>B$82</f>
        <v>0</v>
      </c>
      <c r="C162" s="19">
        <f>C$82</f>
        <v>0</v>
      </c>
      <c r="D162" s="19" t="str">
        <f>D$82</f>
        <v>7604004508</v>
      </c>
      <c r="E162" s="19" t="str">
        <f>E$82</f>
        <v>760401001</v>
      </c>
      <c r="F162" s="19" t="str">
        <f>F161</f>
        <v>Рыбинский муниципальный район</v>
      </c>
      <c r="G162" s="19" t="str">
        <f>G$82</f>
        <v>78701000</v>
      </c>
      <c r="H162" s="19" t="str">
        <f>H161</f>
        <v>Рыбинский муниципальный район</v>
      </c>
      <c r="I162" s="19" t="str">
        <f>I$82</f>
        <v>78701000</v>
      </c>
      <c r="J162" s="19" t="str">
        <f>J$82</f>
        <v>Да</v>
      </c>
      <c r="K162" s="19" t="str">
        <f>K$82</f>
        <v>Да</v>
      </c>
      <c r="L162" s="19"/>
      <c r="M162" s="19"/>
      <c r="N162" s="19"/>
      <c r="O162" s="19">
        <f>O$82</f>
        <v>0</v>
      </c>
      <c r="P162" t="str">
        <f t="shared" si="8"/>
        <v>Рыбинский</v>
      </c>
    </row>
    <row r="163" spans="1:16" ht="31.5">
      <c r="A163" s="19" t="str">
        <f>A$25</f>
        <v>Филиал ОАО РЭУ" "Владимирский"</v>
      </c>
      <c r="B163" s="19">
        <f aca="true" t="shared" si="16" ref="B163:O163">B$25</f>
        <v>0</v>
      </c>
      <c r="C163" s="19">
        <f t="shared" si="16"/>
        <v>0</v>
      </c>
      <c r="D163" s="19" t="str">
        <f t="shared" si="16"/>
        <v>7714783092</v>
      </c>
      <c r="E163" s="19" t="str">
        <f t="shared" si="16"/>
        <v>332743001</v>
      </c>
      <c r="F163" s="19" t="str">
        <f>F162</f>
        <v>Рыбинский муниципальный район</v>
      </c>
      <c r="G163" s="19" t="str">
        <f t="shared" si="16"/>
        <v>17701000</v>
      </c>
      <c r="H163" s="19" t="str">
        <f>H162</f>
        <v>Рыбинский муниципальный район</v>
      </c>
      <c r="I163" s="19" t="str">
        <f t="shared" si="16"/>
        <v>17701000</v>
      </c>
      <c r="J163" s="19" t="str">
        <f t="shared" si="16"/>
        <v>Да</v>
      </c>
      <c r="K163" s="19" t="str">
        <f t="shared" si="16"/>
        <v>Да</v>
      </c>
      <c r="L163" s="19">
        <f t="shared" si="16"/>
        <v>0</v>
      </c>
      <c r="M163" s="19" t="str">
        <f t="shared" si="16"/>
        <v>Да</v>
      </c>
      <c r="N163" s="19">
        <f t="shared" si="16"/>
        <v>0</v>
      </c>
      <c r="O163" s="19">
        <f t="shared" si="16"/>
        <v>0</v>
      </c>
      <c r="P163" t="str">
        <f t="shared" si="8"/>
        <v>Рыбинский</v>
      </c>
    </row>
    <row r="164" spans="1:16" ht="31.5">
      <c r="A164" s="19" t="s">
        <v>155</v>
      </c>
      <c r="B164" s="20"/>
      <c r="C164" s="20"/>
      <c r="D164" s="19" t="s">
        <v>156</v>
      </c>
      <c r="E164" s="19" t="s">
        <v>157</v>
      </c>
      <c r="F164" s="19" t="s">
        <v>158</v>
      </c>
      <c r="G164" s="21" t="s">
        <v>159</v>
      </c>
      <c r="H164" s="19" t="s">
        <v>158</v>
      </c>
      <c r="I164" s="21" t="s">
        <v>159</v>
      </c>
      <c r="J164" s="28" t="s">
        <v>615</v>
      </c>
      <c r="K164" s="29"/>
      <c r="L164" s="28" t="s">
        <v>615</v>
      </c>
      <c r="M164" s="29"/>
      <c r="N164" s="28" t="s">
        <v>615</v>
      </c>
      <c r="O164" s="29"/>
      <c r="P164" t="str">
        <f t="shared" si="8"/>
        <v>Тутаевский</v>
      </c>
    </row>
    <row r="165" spans="1:16" ht="31.5">
      <c r="A165" s="19" t="s">
        <v>302</v>
      </c>
      <c r="B165" s="20"/>
      <c r="C165" s="20"/>
      <c r="D165" s="19" t="s">
        <v>303</v>
      </c>
      <c r="E165" s="19" t="s">
        <v>157</v>
      </c>
      <c r="F165" s="19" t="s">
        <v>158</v>
      </c>
      <c r="G165" s="21" t="s">
        <v>159</v>
      </c>
      <c r="H165" s="19" t="s">
        <v>304</v>
      </c>
      <c r="I165" s="21" t="s">
        <v>305</v>
      </c>
      <c r="J165" s="28" t="s">
        <v>615</v>
      </c>
      <c r="K165" s="29"/>
      <c r="L165" s="29"/>
      <c r="M165" s="29"/>
      <c r="N165" s="29"/>
      <c r="O165" s="28" t="s">
        <v>615</v>
      </c>
      <c r="P165" t="str">
        <f t="shared" si="8"/>
        <v>Тутаевский</v>
      </c>
    </row>
    <row r="166" spans="1:16" ht="31.5">
      <c r="A166" s="19" t="s">
        <v>391</v>
      </c>
      <c r="B166" s="20"/>
      <c r="C166" s="20"/>
      <c r="D166" s="19" t="s">
        <v>392</v>
      </c>
      <c r="E166" s="19" t="s">
        <v>157</v>
      </c>
      <c r="F166" s="19" t="s">
        <v>158</v>
      </c>
      <c r="G166" s="21" t="s">
        <v>159</v>
      </c>
      <c r="H166" s="19" t="s">
        <v>158</v>
      </c>
      <c r="I166" s="21" t="s">
        <v>159</v>
      </c>
      <c r="J166" s="28" t="s">
        <v>615</v>
      </c>
      <c r="K166" s="29"/>
      <c r="L166" s="28" t="s">
        <v>615</v>
      </c>
      <c r="M166" s="29"/>
      <c r="N166" s="28" t="s">
        <v>615</v>
      </c>
      <c r="O166" s="29"/>
      <c r="P166" t="str">
        <f t="shared" si="8"/>
        <v>Тутаевский</v>
      </c>
    </row>
    <row r="167" spans="1:16" ht="31.5">
      <c r="A167" s="19" t="s">
        <v>463</v>
      </c>
      <c r="B167" s="20"/>
      <c r="C167" s="20"/>
      <c r="D167" s="19" t="s">
        <v>464</v>
      </c>
      <c r="E167" s="19" t="s">
        <v>157</v>
      </c>
      <c r="F167" s="19" t="s">
        <v>158</v>
      </c>
      <c r="G167" s="21" t="s">
        <v>159</v>
      </c>
      <c r="H167" s="19" t="s">
        <v>158</v>
      </c>
      <c r="I167" s="21" t="s">
        <v>159</v>
      </c>
      <c r="J167" s="28" t="s">
        <v>615</v>
      </c>
      <c r="K167" s="28" t="s">
        <v>615</v>
      </c>
      <c r="L167" s="28" t="s">
        <v>615</v>
      </c>
      <c r="M167" s="28" t="s">
        <v>615</v>
      </c>
      <c r="N167" s="28" t="s">
        <v>615</v>
      </c>
      <c r="O167" s="29"/>
      <c r="P167" t="str">
        <f t="shared" si="8"/>
        <v>Тутаевский</v>
      </c>
    </row>
    <row r="168" spans="1:16" ht="52.5">
      <c r="A168" s="19" t="s">
        <v>524</v>
      </c>
      <c r="B168" s="20"/>
      <c r="C168" s="20"/>
      <c r="D168" s="19" t="s">
        <v>525</v>
      </c>
      <c r="E168" s="19" t="s">
        <v>157</v>
      </c>
      <c r="F168" s="19" t="s">
        <v>158</v>
      </c>
      <c r="G168" s="21" t="s">
        <v>159</v>
      </c>
      <c r="H168" s="19" t="s">
        <v>158</v>
      </c>
      <c r="I168" s="21" t="s">
        <v>159</v>
      </c>
      <c r="J168" s="28" t="s">
        <v>615</v>
      </c>
      <c r="K168" s="28" t="s">
        <v>615</v>
      </c>
      <c r="L168" s="29"/>
      <c r="M168" s="29"/>
      <c r="N168" s="29"/>
      <c r="O168" s="29"/>
      <c r="P168" t="str">
        <f t="shared" si="8"/>
        <v>Тутаевский</v>
      </c>
    </row>
    <row r="169" spans="1:16" ht="31.5">
      <c r="A169" s="19" t="s">
        <v>572</v>
      </c>
      <c r="B169" s="20"/>
      <c r="C169" s="20"/>
      <c r="D169" s="19" t="s">
        <v>573</v>
      </c>
      <c r="E169" s="19" t="s">
        <v>157</v>
      </c>
      <c r="F169" s="19" t="s">
        <v>158</v>
      </c>
      <c r="G169" s="21" t="s">
        <v>159</v>
      </c>
      <c r="H169" s="19" t="s">
        <v>304</v>
      </c>
      <c r="I169" s="21" t="s">
        <v>305</v>
      </c>
      <c r="J169" s="28" t="s">
        <v>615</v>
      </c>
      <c r="K169" s="28" t="s">
        <v>615</v>
      </c>
      <c r="L169" s="29"/>
      <c r="M169" s="29"/>
      <c r="N169" s="29"/>
      <c r="O169" s="29"/>
      <c r="P169" t="str">
        <f t="shared" si="8"/>
        <v>Тутаевский</v>
      </c>
    </row>
    <row r="170" spans="1:16" ht="31.5">
      <c r="A170" s="19" t="s">
        <v>574</v>
      </c>
      <c r="B170" s="20"/>
      <c r="C170" s="20"/>
      <c r="D170" s="19" t="s">
        <v>575</v>
      </c>
      <c r="E170" s="19" t="s">
        <v>157</v>
      </c>
      <c r="F170" s="19" t="s">
        <v>158</v>
      </c>
      <c r="G170" s="21" t="s">
        <v>159</v>
      </c>
      <c r="H170" s="19" t="s">
        <v>158</v>
      </c>
      <c r="I170" s="21" t="s">
        <v>159</v>
      </c>
      <c r="J170" s="28" t="s">
        <v>615</v>
      </c>
      <c r="K170" s="28" t="s">
        <v>615</v>
      </c>
      <c r="L170" s="28" t="s">
        <v>615</v>
      </c>
      <c r="M170" s="28" t="s">
        <v>615</v>
      </c>
      <c r="N170" s="28" t="s">
        <v>615</v>
      </c>
      <c r="O170" s="29"/>
      <c r="P170" t="str">
        <f t="shared" si="8"/>
        <v>Тутаевский</v>
      </c>
    </row>
    <row r="171" spans="1:16" ht="31.5">
      <c r="A171" s="19" t="s">
        <v>589</v>
      </c>
      <c r="B171" s="20"/>
      <c r="C171" s="20"/>
      <c r="D171" s="19" t="s">
        <v>590</v>
      </c>
      <c r="E171" s="19" t="s">
        <v>157</v>
      </c>
      <c r="F171" s="19" t="s">
        <v>158</v>
      </c>
      <c r="G171" s="21" t="s">
        <v>159</v>
      </c>
      <c r="H171" s="19" t="s">
        <v>158</v>
      </c>
      <c r="I171" s="21" t="s">
        <v>159</v>
      </c>
      <c r="J171" s="28" t="s">
        <v>615</v>
      </c>
      <c r="K171" s="28" t="s">
        <v>615</v>
      </c>
      <c r="L171" s="28" t="s">
        <v>615</v>
      </c>
      <c r="M171" s="28" t="s">
        <v>615</v>
      </c>
      <c r="N171" s="28" t="s">
        <v>615</v>
      </c>
      <c r="O171" s="29"/>
      <c r="P171" t="str">
        <f t="shared" si="8"/>
        <v>Тутаевский</v>
      </c>
    </row>
    <row r="172" spans="1:16" ht="33" customHeight="1">
      <c r="A172" s="19" t="str">
        <f>A$56</f>
        <v>ОАО "Ярославская генерирующая компания"</v>
      </c>
      <c r="B172" s="19">
        <f aca="true" t="shared" si="17" ref="B172:O172">B$56</f>
        <v>0</v>
      </c>
      <c r="C172" s="19">
        <f t="shared" si="17"/>
        <v>0</v>
      </c>
      <c r="D172" s="19" t="str">
        <f t="shared" si="17"/>
        <v>7604178769</v>
      </c>
      <c r="E172" s="19" t="str">
        <f t="shared" si="17"/>
        <v>760601001</v>
      </c>
      <c r="F172" s="19" t="str">
        <f>F171</f>
        <v>Тутаевский муниципальный район</v>
      </c>
      <c r="G172" s="19" t="str">
        <f t="shared" si="17"/>
        <v>78701000</v>
      </c>
      <c r="H172" s="19" t="str">
        <f>H171</f>
        <v>Тутаевский муниципальный район</v>
      </c>
      <c r="I172" s="19" t="str">
        <f t="shared" si="17"/>
        <v>78701000</v>
      </c>
      <c r="J172" s="19" t="str">
        <f t="shared" si="17"/>
        <v>Да</v>
      </c>
      <c r="K172" s="19" t="str">
        <f t="shared" si="17"/>
        <v>Да</v>
      </c>
      <c r="L172" s="19">
        <f t="shared" si="17"/>
        <v>0</v>
      </c>
      <c r="M172" s="19" t="str">
        <f t="shared" si="17"/>
        <v>Да</v>
      </c>
      <c r="N172" s="19">
        <f t="shared" si="17"/>
        <v>0</v>
      </c>
      <c r="O172" s="19">
        <f t="shared" si="17"/>
        <v>0</v>
      </c>
      <c r="P172" t="str">
        <f t="shared" si="8"/>
        <v>Тутаевский</v>
      </c>
    </row>
    <row r="173" spans="1:16" ht="31.5">
      <c r="A173" s="19" t="s">
        <v>196</v>
      </c>
      <c r="B173" s="20"/>
      <c r="C173" s="20"/>
      <c r="D173" s="19" t="s">
        <v>197</v>
      </c>
      <c r="E173" s="19" t="s">
        <v>198</v>
      </c>
      <c r="F173" s="19" t="s">
        <v>199</v>
      </c>
      <c r="G173" s="21" t="s">
        <v>200</v>
      </c>
      <c r="H173" s="19" t="s">
        <v>199</v>
      </c>
      <c r="I173" s="21" t="s">
        <v>200</v>
      </c>
      <c r="J173" s="28" t="s">
        <v>615</v>
      </c>
      <c r="K173" s="29"/>
      <c r="L173" s="28" t="s">
        <v>615</v>
      </c>
      <c r="M173" s="29"/>
      <c r="N173" s="29"/>
      <c r="O173" s="29"/>
      <c r="P173" t="str">
        <f t="shared" si="8"/>
        <v>Угличский</v>
      </c>
    </row>
    <row r="174" spans="1:16" ht="31.5">
      <c r="A174" s="19" t="s">
        <v>214</v>
      </c>
      <c r="B174" s="20"/>
      <c r="C174" s="20"/>
      <c r="D174" s="19" t="s">
        <v>215</v>
      </c>
      <c r="E174" s="19" t="s">
        <v>198</v>
      </c>
      <c r="F174" s="19" t="s">
        <v>199</v>
      </c>
      <c r="G174" s="21" t="s">
        <v>200</v>
      </c>
      <c r="H174" s="19" t="s">
        <v>216</v>
      </c>
      <c r="I174" s="21" t="s">
        <v>217</v>
      </c>
      <c r="J174" s="28" t="s">
        <v>615</v>
      </c>
      <c r="K174" s="28" t="s">
        <v>615</v>
      </c>
      <c r="L174" s="29"/>
      <c r="M174" s="29"/>
      <c r="N174" s="29"/>
      <c r="O174" s="29"/>
      <c r="P174" t="str">
        <f t="shared" si="8"/>
        <v>Угличский</v>
      </c>
    </row>
    <row r="175" spans="1:16" ht="31.5">
      <c r="A175" s="19" t="s">
        <v>229</v>
      </c>
      <c r="B175" s="20"/>
      <c r="C175" s="20"/>
      <c r="D175" s="19" t="s">
        <v>230</v>
      </c>
      <c r="E175" s="19" t="s">
        <v>198</v>
      </c>
      <c r="F175" s="19" t="s">
        <v>199</v>
      </c>
      <c r="G175" s="21" t="s">
        <v>200</v>
      </c>
      <c r="H175" s="19" t="s">
        <v>216</v>
      </c>
      <c r="I175" s="21" t="s">
        <v>217</v>
      </c>
      <c r="J175" s="28" t="s">
        <v>615</v>
      </c>
      <c r="K175" s="29"/>
      <c r="L175" s="29"/>
      <c r="M175" s="29"/>
      <c r="N175" s="29"/>
      <c r="O175" s="28" t="s">
        <v>615</v>
      </c>
      <c r="P175" t="str">
        <f t="shared" si="8"/>
        <v>Угличский</v>
      </c>
    </row>
    <row r="176" spans="1:16" ht="31.5">
      <c r="A176" s="19" t="str">
        <f>A$75</f>
        <v>ОАО "ТЭСС"</v>
      </c>
      <c r="B176" s="19">
        <f aca="true" t="shared" si="18" ref="B176:O176">B$75</f>
        <v>0</v>
      </c>
      <c r="C176" s="19">
        <f t="shared" si="18"/>
        <v>0</v>
      </c>
      <c r="D176" s="19" t="str">
        <f t="shared" si="18"/>
        <v>7603015835</v>
      </c>
      <c r="E176" s="19" t="str">
        <f t="shared" si="18"/>
        <v>760301001</v>
      </c>
      <c r="F176" s="19" t="str">
        <f>F175</f>
        <v>Угличский муниципальный район</v>
      </c>
      <c r="G176" s="19" t="str">
        <f t="shared" si="18"/>
        <v>78701000</v>
      </c>
      <c r="H176" s="19" t="str">
        <f>H175</f>
        <v>Городское поселение г.Углич</v>
      </c>
      <c r="I176" s="19" t="str">
        <f t="shared" si="18"/>
        <v>78701000</v>
      </c>
      <c r="J176" s="19" t="str">
        <f t="shared" si="18"/>
        <v>Да</v>
      </c>
      <c r="K176" s="19" t="str">
        <f t="shared" si="18"/>
        <v>Да</v>
      </c>
      <c r="L176" s="19">
        <f t="shared" si="18"/>
        <v>0</v>
      </c>
      <c r="M176" s="19" t="str">
        <f t="shared" si="18"/>
        <v>Да</v>
      </c>
      <c r="N176" s="19">
        <f t="shared" si="18"/>
        <v>0</v>
      </c>
      <c r="O176" s="19">
        <f t="shared" si="18"/>
        <v>0</v>
      </c>
      <c r="P176" t="str">
        <f t="shared" si="8"/>
        <v>Угличский</v>
      </c>
    </row>
    <row r="177" spans="1:16" ht="31.5">
      <c r="A177" s="19" t="str">
        <f>A$56</f>
        <v>ОАО "Ярославская генерирующая компания"</v>
      </c>
      <c r="B177" s="19">
        <f aca="true" t="shared" si="19" ref="B177:O177">B$56</f>
        <v>0</v>
      </c>
      <c r="C177" s="19">
        <f t="shared" si="19"/>
        <v>0</v>
      </c>
      <c r="D177" s="19" t="str">
        <f t="shared" si="19"/>
        <v>7604178769</v>
      </c>
      <c r="E177" s="19" t="str">
        <f t="shared" si="19"/>
        <v>760601001</v>
      </c>
      <c r="F177" s="19" t="str">
        <f>F176</f>
        <v>Угличский муниципальный район</v>
      </c>
      <c r="G177" s="19" t="str">
        <f t="shared" si="19"/>
        <v>78701000</v>
      </c>
      <c r="H177" s="19" t="str">
        <f>H176</f>
        <v>Городское поселение г.Углич</v>
      </c>
      <c r="I177" s="19" t="str">
        <f t="shared" si="19"/>
        <v>78701000</v>
      </c>
      <c r="J177" s="19" t="str">
        <f t="shared" si="19"/>
        <v>Да</v>
      </c>
      <c r="K177" s="19" t="str">
        <f t="shared" si="19"/>
        <v>Да</v>
      </c>
      <c r="L177" s="19">
        <f t="shared" si="19"/>
        <v>0</v>
      </c>
      <c r="M177" s="19" t="str">
        <f t="shared" si="19"/>
        <v>Да</v>
      </c>
      <c r="N177" s="19">
        <f t="shared" si="19"/>
        <v>0</v>
      </c>
      <c r="O177" s="19">
        <f t="shared" si="19"/>
        <v>0</v>
      </c>
      <c r="P177" t="str">
        <f t="shared" si="8"/>
        <v>Угличский</v>
      </c>
    </row>
    <row r="178" spans="1:16" ht="84">
      <c r="A178" s="19" t="s">
        <v>294</v>
      </c>
      <c r="B178" s="20"/>
      <c r="C178" s="20"/>
      <c r="D178" s="19" t="s">
        <v>295</v>
      </c>
      <c r="E178" s="19" t="s">
        <v>198</v>
      </c>
      <c r="F178" s="19" t="s">
        <v>199</v>
      </c>
      <c r="G178" s="21" t="s">
        <v>200</v>
      </c>
      <c r="H178" s="19" t="s">
        <v>216</v>
      </c>
      <c r="I178" s="21" t="s">
        <v>217</v>
      </c>
      <c r="J178" s="28" t="s">
        <v>615</v>
      </c>
      <c r="K178" s="28" t="s">
        <v>615</v>
      </c>
      <c r="L178" s="28" t="s">
        <v>615</v>
      </c>
      <c r="M178" s="28" t="s">
        <v>615</v>
      </c>
      <c r="N178" s="28" t="s">
        <v>615</v>
      </c>
      <c r="O178" s="29"/>
      <c r="P178" t="str">
        <f t="shared" si="8"/>
        <v>Угличский</v>
      </c>
    </row>
    <row r="179" spans="1:16" ht="31.5">
      <c r="A179" s="19" t="s">
        <v>296</v>
      </c>
      <c r="B179" s="20"/>
      <c r="C179" s="20"/>
      <c r="D179" s="19" t="s">
        <v>297</v>
      </c>
      <c r="E179" s="19" t="s">
        <v>198</v>
      </c>
      <c r="F179" s="19" t="s">
        <v>199</v>
      </c>
      <c r="G179" s="21" t="s">
        <v>200</v>
      </c>
      <c r="H179" s="19" t="s">
        <v>216</v>
      </c>
      <c r="I179" s="21" t="s">
        <v>217</v>
      </c>
      <c r="J179" s="28" t="s">
        <v>615</v>
      </c>
      <c r="K179" s="28" t="s">
        <v>615</v>
      </c>
      <c r="L179" s="29"/>
      <c r="M179" s="29"/>
      <c r="N179" s="29"/>
      <c r="O179" s="29"/>
      <c r="P179" t="str">
        <f t="shared" si="8"/>
        <v>Угличский</v>
      </c>
    </row>
    <row r="180" spans="1:16" ht="42">
      <c r="A180" s="19" t="s">
        <v>331</v>
      </c>
      <c r="B180" s="20"/>
      <c r="C180" s="20"/>
      <c r="D180" s="19" t="s">
        <v>332</v>
      </c>
      <c r="E180" s="19" t="s">
        <v>198</v>
      </c>
      <c r="F180" s="19" t="s">
        <v>199</v>
      </c>
      <c r="G180" s="21" t="s">
        <v>200</v>
      </c>
      <c r="H180" s="19" t="s">
        <v>199</v>
      </c>
      <c r="I180" s="21" t="s">
        <v>200</v>
      </c>
      <c r="J180" s="28" t="s">
        <v>615</v>
      </c>
      <c r="K180" s="29"/>
      <c r="L180" s="28" t="s">
        <v>615</v>
      </c>
      <c r="M180" s="29"/>
      <c r="N180" s="28" t="s">
        <v>615</v>
      </c>
      <c r="O180" s="29"/>
      <c r="P180" t="str">
        <f t="shared" si="8"/>
        <v>Угличский</v>
      </c>
    </row>
    <row r="181" spans="1:16" ht="42">
      <c r="A181" s="19" t="s">
        <v>367</v>
      </c>
      <c r="B181" s="20"/>
      <c r="C181" s="20"/>
      <c r="D181" s="19" t="s">
        <v>368</v>
      </c>
      <c r="E181" s="19" t="s">
        <v>198</v>
      </c>
      <c r="F181" s="19" t="s">
        <v>199</v>
      </c>
      <c r="G181" s="21" t="s">
        <v>200</v>
      </c>
      <c r="H181" s="19" t="s">
        <v>199</v>
      </c>
      <c r="I181" s="21" t="s">
        <v>200</v>
      </c>
      <c r="J181" s="28" t="s">
        <v>615</v>
      </c>
      <c r="K181" s="28" t="s">
        <v>615</v>
      </c>
      <c r="L181" s="29"/>
      <c r="M181" s="28" t="s">
        <v>615</v>
      </c>
      <c r="N181" s="29"/>
      <c r="O181" s="29"/>
      <c r="P181" t="str">
        <f t="shared" si="8"/>
        <v>Угличский</v>
      </c>
    </row>
    <row r="182" spans="1:16" ht="31.5">
      <c r="A182" s="19" t="s">
        <v>155</v>
      </c>
      <c r="B182" s="20"/>
      <c r="C182" s="20"/>
      <c r="D182" s="19" t="s">
        <v>403</v>
      </c>
      <c r="E182" s="19" t="s">
        <v>198</v>
      </c>
      <c r="F182" s="19" t="s">
        <v>199</v>
      </c>
      <c r="G182" s="21" t="s">
        <v>200</v>
      </c>
      <c r="H182" s="19" t="s">
        <v>199</v>
      </c>
      <c r="I182" s="21" t="s">
        <v>200</v>
      </c>
      <c r="J182" s="28" t="s">
        <v>615</v>
      </c>
      <c r="K182" s="29"/>
      <c r="L182" s="28" t="s">
        <v>615</v>
      </c>
      <c r="M182" s="29"/>
      <c r="N182" s="28" t="s">
        <v>615</v>
      </c>
      <c r="O182" s="29"/>
      <c r="P182" t="str">
        <f t="shared" si="8"/>
        <v>Угличский</v>
      </c>
    </row>
    <row r="183" spans="1:16" ht="31.5">
      <c r="A183" s="19" t="s">
        <v>410</v>
      </c>
      <c r="B183" s="20"/>
      <c r="C183" s="20"/>
      <c r="D183" s="19" t="s">
        <v>411</v>
      </c>
      <c r="E183" s="19" t="s">
        <v>198</v>
      </c>
      <c r="F183" s="19" t="s">
        <v>199</v>
      </c>
      <c r="G183" s="21" t="s">
        <v>200</v>
      </c>
      <c r="H183" s="19" t="s">
        <v>199</v>
      </c>
      <c r="I183" s="21" t="s">
        <v>200</v>
      </c>
      <c r="J183" s="28" t="s">
        <v>615</v>
      </c>
      <c r="K183" s="28" t="s">
        <v>615</v>
      </c>
      <c r="L183" s="29"/>
      <c r="M183" s="28" t="s">
        <v>615</v>
      </c>
      <c r="N183" s="29"/>
      <c r="O183" s="29"/>
      <c r="P183" t="str">
        <f t="shared" si="8"/>
        <v>Угличский</v>
      </c>
    </row>
    <row r="184" spans="1:16" ht="31.5">
      <c r="A184" s="19" t="s">
        <v>467</v>
      </c>
      <c r="B184" s="20"/>
      <c r="C184" s="20"/>
      <c r="D184" s="19" t="s">
        <v>468</v>
      </c>
      <c r="E184" s="19" t="s">
        <v>198</v>
      </c>
      <c r="F184" s="19" t="s">
        <v>199</v>
      </c>
      <c r="G184" s="21" t="s">
        <v>200</v>
      </c>
      <c r="H184" s="19" t="s">
        <v>199</v>
      </c>
      <c r="I184" s="21" t="s">
        <v>200</v>
      </c>
      <c r="J184" s="28" t="s">
        <v>615</v>
      </c>
      <c r="K184" s="28" t="s">
        <v>615</v>
      </c>
      <c r="L184" s="29"/>
      <c r="M184" s="29"/>
      <c r="N184" s="29"/>
      <c r="O184" s="29"/>
      <c r="P184" t="str">
        <f t="shared" si="8"/>
        <v>Угличский</v>
      </c>
    </row>
    <row r="185" spans="1:16" ht="31.5">
      <c r="A185" s="19" t="s">
        <v>476</v>
      </c>
      <c r="B185" s="20"/>
      <c r="C185" s="20"/>
      <c r="D185" s="19" t="s">
        <v>477</v>
      </c>
      <c r="E185" s="19" t="s">
        <v>198</v>
      </c>
      <c r="F185" s="19" t="s">
        <v>199</v>
      </c>
      <c r="G185" s="21" t="s">
        <v>200</v>
      </c>
      <c r="H185" s="19" t="s">
        <v>199</v>
      </c>
      <c r="I185" s="21" t="s">
        <v>200</v>
      </c>
      <c r="J185" s="28" t="s">
        <v>615</v>
      </c>
      <c r="K185" s="29"/>
      <c r="L185" s="28" t="s">
        <v>615</v>
      </c>
      <c r="M185" s="29"/>
      <c r="N185" s="28" t="s">
        <v>615</v>
      </c>
      <c r="O185" s="29"/>
      <c r="P185" t="str">
        <f t="shared" si="8"/>
        <v>Угличский</v>
      </c>
    </row>
    <row r="186" spans="1:16" ht="31.5">
      <c r="A186" s="19" t="s">
        <v>507</v>
      </c>
      <c r="B186" s="20"/>
      <c r="C186" s="20"/>
      <c r="D186" s="19" t="s">
        <v>508</v>
      </c>
      <c r="E186" s="19" t="s">
        <v>198</v>
      </c>
      <c r="F186" s="19" t="s">
        <v>199</v>
      </c>
      <c r="G186" s="21" t="s">
        <v>200</v>
      </c>
      <c r="H186" s="19" t="s">
        <v>199</v>
      </c>
      <c r="I186" s="21" t="s">
        <v>200</v>
      </c>
      <c r="J186" s="28" t="s">
        <v>615</v>
      </c>
      <c r="K186" s="29"/>
      <c r="L186" s="28" t="s">
        <v>615</v>
      </c>
      <c r="M186" s="29"/>
      <c r="N186" s="29"/>
      <c r="O186" s="29"/>
      <c r="P186" t="str">
        <f t="shared" si="8"/>
        <v>Угличский</v>
      </c>
    </row>
    <row r="187" spans="1:16" ht="31.5">
      <c r="A187" s="19" t="s">
        <v>518</v>
      </c>
      <c r="B187" s="20"/>
      <c r="C187" s="20"/>
      <c r="D187" s="19" t="s">
        <v>519</v>
      </c>
      <c r="E187" s="19" t="s">
        <v>198</v>
      </c>
      <c r="F187" s="19" t="s">
        <v>199</v>
      </c>
      <c r="G187" s="21" t="s">
        <v>200</v>
      </c>
      <c r="H187" s="19" t="s">
        <v>216</v>
      </c>
      <c r="I187" s="21" t="s">
        <v>217</v>
      </c>
      <c r="J187" s="28" t="s">
        <v>615</v>
      </c>
      <c r="K187" s="28" t="s">
        <v>615</v>
      </c>
      <c r="L187" s="29"/>
      <c r="M187" s="28" t="s">
        <v>615</v>
      </c>
      <c r="N187" s="29"/>
      <c r="O187" s="29"/>
      <c r="P187" t="str">
        <f t="shared" si="8"/>
        <v>Угличский</v>
      </c>
    </row>
    <row r="188" spans="1:16" ht="31.5">
      <c r="A188" s="19" t="s">
        <v>556</v>
      </c>
      <c r="B188" s="20"/>
      <c r="C188" s="20"/>
      <c r="D188" s="19" t="s">
        <v>557</v>
      </c>
      <c r="E188" s="19" t="s">
        <v>198</v>
      </c>
      <c r="F188" s="19" t="s">
        <v>199</v>
      </c>
      <c r="G188" s="21" t="s">
        <v>200</v>
      </c>
      <c r="H188" s="19" t="s">
        <v>199</v>
      </c>
      <c r="I188" s="21" t="s">
        <v>200</v>
      </c>
      <c r="J188" s="28" t="s">
        <v>615</v>
      </c>
      <c r="K188" s="28" t="s">
        <v>615</v>
      </c>
      <c r="L188" s="29"/>
      <c r="M188" s="28" t="s">
        <v>615</v>
      </c>
      <c r="N188" s="29"/>
      <c r="O188" s="29"/>
      <c r="P188" t="str">
        <f t="shared" si="8"/>
        <v>Угличский</v>
      </c>
    </row>
    <row r="189" spans="1:16" ht="42">
      <c r="A189" s="19" t="s">
        <v>570</v>
      </c>
      <c r="B189" s="20"/>
      <c r="C189" s="20"/>
      <c r="D189" s="19" t="s">
        <v>571</v>
      </c>
      <c r="E189" s="19" t="s">
        <v>198</v>
      </c>
      <c r="F189" s="19" t="s">
        <v>199</v>
      </c>
      <c r="G189" s="21" t="s">
        <v>200</v>
      </c>
      <c r="H189" s="19" t="s">
        <v>199</v>
      </c>
      <c r="I189" s="21" t="s">
        <v>200</v>
      </c>
      <c r="J189" s="28" t="s">
        <v>615</v>
      </c>
      <c r="K189" s="28" t="s">
        <v>615</v>
      </c>
      <c r="L189" s="29"/>
      <c r="M189" s="29"/>
      <c r="N189" s="29"/>
      <c r="O189" s="29"/>
      <c r="P189" t="str">
        <f t="shared" si="8"/>
        <v>Угличский</v>
      </c>
    </row>
    <row r="190" spans="1:16" ht="31.5">
      <c r="A190" s="19" t="s">
        <v>609</v>
      </c>
      <c r="B190" s="20"/>
      <c r="C190" s="20"/>
      <c r="D190" s="19" t="s">
        <v>610</v>
      </c>
      <c r="E190" s="19" t="s">
        <v>198</v>
      </c>
      <c r="F190" s="19" t="s">
        <v>199</v>
      </c>
      <c r="G190" s="21" t="s">
        <v>200</v>
      </c>
      <c r="H190" s="19" t="s">
        <v>199</v>
      </c>
      <c r="I190" s="21" t="s">
        <v>200</v>
      </c>
      <c r="J190" s="28" t="s">
        <v>615</v>
      </c>
      <c r="K190" s="29"/>
      <c r="L190" s="28" t="s">
        <v>615</v>
      </c>
      <c r="M190" s="29"/>
      <c r="N190" s="28" t="s">
        <v>615</v>
      </c>
      <c r="O190" s="29"/>
      <c r="P190" t="str">
        <f t="shared" si="8"/>
        <v>Угличский</v>
      </c>
    </row>
    <row r="191" spans="1:16" ht="31.5">
      <c r="A191" s="19" t="str">
        <f>A$82</f>
        <v>ГУП ЖКХ ЯО "Яркоммунсервис"</v>
      </c>
      <c r="B191" s="19">
        <f>B$82</f>
        <v>0</v>
      </c>
      <c r="C191" s="19">
        <f>C$82</f>
        <v>0</v>
      </c>
      <c r="D191" s="19" t="str">
        <f>D$82</f>
        <v>7604004508</v>
      </c>
      <c r="E191" s="19" t="str">
        <f>E$82</f>
        <v>760401001</v>
      </c>
      <c r="F191" s="31" t="str">
        <f>F192</f>
        <v>Ярославский муниципальный район</v>
      </c>
      <c r="G191" s="19" t="str">
        <f>G$82</f>
        <v>78701000</v>
      </c>
      <c r="H191" s="19" t="str">
        <f>H195</f>
        <v>Ярославский муниципальный район</v>
      </c>
      <c r="I191" s="19" t="str">
        <f>I$82</f>
        <v>78701000</v>
      </c>
      <c r="J191" s="19" t="str">
        <f>J$82</f>
        <v>Да</v>
      </c>
      <c r="K191" s="19" t="str">
        <f>K$82</f>
        <v>Да</v>
      </c>
      <c r="L191" s="19"/>
      <c r="M191" s="19"/>
      <c r="N191" s="19"/>
      <c r="O191" s="19">
        <f>O$82</f>
        <v>0</v>
      </c>
      <c r="P191" t="str">
        <f t="shared" si="8"/>
        <v>Ярославский</v>
      </c>
    </row>
    <row r="192" spans="1:16" ht="31.5">
      <c r="A192" s="19" t="str">
        <f>A$25</f>
        <v>Филиал ОАО РЭУ" "Владимирский"</v>
      </c>
      <c r="B192" s="19">
        <f aca="true" t="shared" si="20" ref="B192:O192">B$25</f>
        <v>0</v>
      </c>
      <c r="C192" s="19">
        <f t="shared" si="20"/>
        <v>0</v>
      </c>
      <c r="D192" s="19" t="str">
        <f t="shared" si="20"/>
        <v>7714783092</v>
      </c>
      <c r="E192" s="19" t="str">
        <f t="shared" si="20"/>
        <v>332743001</v>
      </c>
      <c r="F192" s="19" t="str">
        <f>F194</f>
        <v>Ярославский муниципальный район</v>
      </c>
      <c r="G192" s="19" t="str">
        <f t="shared" si="20"/>
        <v>17701000</v>
      </c>
      <c r="H192" s="19" t="str">
        <f>H195</f>
        <v>Ярославский муниципальный район</v>
      </c>
      <c r="I192" s="19" t="str">
        <f t="shared" si="20"/>
        <v>17701000</v>
      </c>
      <c r="J192" s="19" t="str">
        <f t="shared" si="20"/>
        <v>Да</v>
      </c>
      <c r="K192" s="19" t="str">
        <f t="shared" si="20"/>
        <v>Да</v>
      </c>
      <c r="L192" s="19">
        <f t="shared" si="20"/>
        <v>0</v>
      </c>
      <c r="M192" s="19" t="str">
        <f t="shared" si="20"/>
        <v>Да</v>
      </c>
      <c r="N192" s="19">
        <f t="shared" si="20"/>
        <v>0</v>
      </c>
      <c r="O192" s="19">
        <f t="shared" si="20"/>
        <v>0</v>
      </c>
      <c r="P192" t="str">
        <f t="shared" si="8"/>
        <v>Ярославский</v>
      </c>
    </row>
    <row r="193" spans="1:16" ht="31.5">
      <c r="A193" s="19" t="str">
        <f>A$96</f>
        <v>Филиал "Верхневолжский" ОАО "Славянка"</v>
      </c>
      <c r="B193" s="23"/>
      <c r="C193" s="23"/>
      <c r="D193" s="19"/>
      <c r="E193" s="19"/>
      <c r="F193" s="19" t="str">
        <f>F192</f>
        <v>Ярославский муниципальный район</v>
      </c>
      <c r="G193" s="19" t="str">
        <f>G$96</f>
        <v>34701000</v>
      </c>
      <c r="H193" s="19" t="str">
        <f>H192</f>
        <v>Ярославский муниципальный район</v>
      </c>
      <c r="I193" s="19" t="str">
        <f aca="true" t="shared" si="21" ref="I193:O193">I$96</f>
        <v>34701000</v>
      </c>
      <c r="J193" s="19" t="str">
        <f t="shared" si="21"/>
        <v>Да</v>
      </c>
      <c r="K193" s="19">
        <f t="shared" si="21"/>
        <v>0</v>
      </c>
      <c r="L193" s="19" t="str">
        <f t="shared" si="21"/>
        <v>Да</v>
      </c>
      <c r="M193" s="19">
        <f t="shared" si="21"/>
        <v>0</v>
      </c>
      <c r="N193" s="19" t="str">
        <f t="shared" si="21"/>
        <v>Да</v>
      </c>
      <c r="O193" s="19">
        <f t="shared" si="21"/>
        <v>0</v>
      </c>
      <c r="P193" t="str">
        <f>IF(ISERR(SEARCH("муниципальный",F193)),IF(ISERR(SEARCH("г.",F193)),"",RIGHT(F193,LEN(F193)-SEARCH("г.",F193)-1)),LEFT(F193,SEARCH("муниципальный",F193)-2))</f>
        <v>Ярославский</v>
      </c>
    </row>
    <row r="194" spans="1:16" ht="31.5">
      <c r="A194" s="19" t="s">
        <v>240</v>
      </c>
      <c r="B194" s="20"/>
      <c r="C194" s="20"/>
      <c r="D194" s="19" t="s">
        <v>241</v>
      </c>
      <c r="E194" s="19" t="s">
        <v>242</v>
      </c>
      <c r="F194" s="19" t="s">
        <v>138</v>
      </c>
      <c r="G194" s="21" t="s">
        <v>243</v>
      </c>
      <c r="H194" s="19" t="s">
        <v>223</v>
      </c>
      <c r="I194" s="21" t="s">
        <v>244</v>
      </c>
      <c r="J194" s="28" t="s">
        <v>615</v>
      </c>
      <c r="K194" s="29"/>
      <c r="L194" s="29"/>
      <c r="M194" s="29"/>
      <c r="N194" s="29"/>
      <c r="O194" s="28" t="s">
        <v>615</v>
      </c>
      <c r="P194" t="str">
        <f t="shared" si="8"/>
        <v>Ярославский</v>
      </c>
    </row>
    <row r="195" spans="1:16" ht="31.5">
      <c r="A195" s="19" t="s">
        <v>317</v>
      </c>
      <c r="B195" s="20"/>
      <c r="C195" s="20"/>
      <c r="D195" s="19" t="s">
        <v>318</v>
      </c>
      <c r="E195" s="19" t="s">
        <v>242</v>
      </c>
      <c r="F195" s="19" t="s">
        <v>138</v>
      </c>
      <c r="G195" s="21" t="s">
        <v>243</v>
      </c>
      <c r="H195" s="19" t="s">
        <v>138</v>
      </c>
      <c r="I195" s="21" t="s">
        <v>243</v>
      </c>
      <c r="J195" s="28" t="s">
        <v>615</v>
      </c>
      <c r="K195" s="29"/>
      <c r="L195" s="29"/>
      <c r="M195" s="29"/>
      <c r="N195" s="28" t="s">
        <v>615</v>
      </c>
      <c r="O195" s="29"/>
      <c r="P195" t="str">
        <f t="shared" si="8"/>
        <v>Ярославский</v>
      </c>
    </row>
    <row r="196" spans="1:16" ht="63">
      <c r="A196" s="19" t="s">
        <v>328</v>
      </c>
      <c r="B196" s="20"/>
      <c r="C196" s="20"/>
      <c r="D196" s="19" t="s">
        <v>329</v>
      </c>
      <c r="E196" s="19" t="s">
        <v>330</v>
      </c>
      <c r="F196" s="19" t="s">
        <v>138</v>
      </c>
      <c r="G196" s="21" t="s">
        <v>243</v>
      </c>
      <c r="H196" s="19" t="s">
        <v>138</v>
      </c>
      <c r="I196" s="21" t="s">
        <v>243</v>
      </c>
      <c r="J196" s="28" t="s">
        <v>615</v>
      </c>
      <c r="K196" s="29"/>
      <c r="L196" s="28" t="s">
        <v>615</v>
      </c>
      <c r="M196" s="29"/>
      <c r="N196" s="28" t="s">
        <v>615</v>
      </c>
      <c r="O196" s="29"/>
      <c r="P196" t="str">
        <f t="shared" si="8"/>
        <v>Ярославский</v>
      </c>
    </row>
    <row r="197" spans="1:16" ht="31.5">
      <c r="A197" s="19" t="s">
        <v>371</v>
      </c>
      <c r="B197" s="20"/>
      <c r="C197" s="20"/>
      <c r="D197" s="19" t="s">
        <v>372</v>
      </c>
      <c r="E197" s="19" t="s">
        <v>242</v>
      </c>
      <c r="F197" s="19" t="s">
        <v>138</v>
      </c>
      <c r="G197" s="21" t="s">
        <v>243</v>
      </c>
      <c r="H197" s="19" t="s">
        <v>138</v>
      </c>
      <c r="I197" s="21" t="s">
        <v>243</v>
      </c>
      <c r="J197" s="28" t="s">
        <v>615</v>
      </c>
      <c r="K197" s="28" t="s">
        <v>615</v>
      </c>
      <c r="L197" s="29"/>
      <c r="M197" s="29"/>
      <c r="N197" s="29"/>
      <c r="O197" s="29"/>
      <c r="P197" t="str">
        <f t="shared" si="8"/>
        <v>Ярославский</v>
      </c>
    </row>
    <row r="198" spans="1:16" ht="31.5">
      <c r="A198" s="19" t="s">
        <v>379</v>
      </c>
      <c r="B198" s="20"/>
      <c r="C198" s="20"/>
      <c r="D198" s="19" t="s">
        <v>380</v>
      </c>
      <c r="E198" s="19" t="s">
        <v>242</v>
      </c>
      <c r="F198" s="19" t="s">
        <v>138</v>
      </c>
      <c r="G198" s="21" t="s">
        <v>243</v>
      </c>
      <c r="H198" s="19" t="s">
        <v>138</v>
      </c>
      <c r="I198" s="21" t="s">
        <v>243</v>
      </c>
      <c r="J198" s="28" t="s">
        <v>615</v>
      </c>
      <c r="K198" s="28" t="s">
        <v>615</v>
      </c>
      <c r="L198" s="28" t="s">
        <v>615</v>
      </c>
      <c r="M198" s="28" t="s">
        <v>615</v>
      </c>
      <c r="N198" s="29"/>
      <c r="O198" s="29"/>
      <c r="P198" t="str">
        <f t="shared" si="8"/>
        <v>Ярославский</v>
      </c>
    </row>
    <row r="199" spans="1:16" ht="31.5">
      <c r="A199" s="19" t="s">
        <v>393</v>
      </c>
      <c r="B199" s="20"/>
      <c r="C199" s="20"/>
      <c r="D199" s="19" t="s">
        <v>394</v>
      </c>
      <c r="E199" s="19" t="s">
        <v>242</v>
      </c>
      <c r="F199" s="19" t="s">
        <v>138</v>
      </c>
      <c r="G199" s="21" t="s">
        <v>243</v>
      </c>
      <c r="H199" s="19" t="s">
        <v>138</v>
      </c>
      <c r="I199" s="21" t="s">
        <v>243</v>
      </c>
      <c r="J199" s="28" t="s">
        <v>615</v>
      </c>
      <c r="K199" s="28" t="s">
        <v>615</v>
      </c>
      <c r="L199" s="28" t="s">
        <v>615</v>
      </c>
      <c r="M199" s="29"/>
      <c r="N199" s="28" t="s">
        <v>615</v>
      </c>
      <c r="O199" s="29"/>
      <c r="P199" t="str">
        <f t="shared" si="8"/>
        <v>Ярославский</v>
      </c>
    </row>
    <row r="200" spans="1:16" ht="31.5">
      <c r="A200" s="19" t="s">
        <v>496</v>
      </c>
      <c r="B200" s="20"/>
      <c r="C200" s="20"/>
      <c r="D200" s="19" t="s">
        <v>497</v>
      </c>
      <c r="E200" s="19" t="s">
        <v>242</v>
      </c>
      <c r="F200" s="19" t="s">
        <v>138</v>
      </c>
      <c r="G200" s="21" t="s">
        <v>243</v>
      </c>
      <c r="H200" s="19" t="s">
        <v>138</v>
      </c>
      <c r="I200" s="21" t="s">
        <v>243</v>
      </c>
      <c r="J200" s="28" t="s">
        <v>615</v>
      </c>
      <c r="K200" s="28" t="s">
        <v>615</v>
      </c>
      <c r="L200" s="28" t="s">
        <v>615</v>
      </c>
      <c r="M200" s="28" t="s">
        <v>615</v>
      </c>
      <c r="N200" s="28" t="s">
        <v>615</v>
      </c>
      <c r="O200" s="29"/>
      <c r="P200" t="str">
        <f t="shared" si="8"/>
        <v>Ярославский</v>
      </c>
    </row>
    <row r="201" spans="1:16" ht="42">
      <c r="A201" s="19" t="s">
        <v>520</v>
      </c>
      <c r="B201" s="20"/>
      <c r="C201" s="20"/>
      <c r="D201" s="19" t="s">
        <v>521</v>
      </c>
      <c r="E201" s="19" t="s">
        <v>242</v>
      </c>
      <c r="F201" s="19" t="s">
        <v>138</v>
      </c>
      <c r="G201" s="21" t="s">
        <v>243</v>
      </c>
      <c r="H201" s="19" t="s">
        <v>138</v>
      </c>
      <c r="I201" s="21" t="s">
        <v>243</v>
      </c>
      <c r="J201" s="28" t="s">
        <v>615</v>
      </c>
      <c r="K201" s="28" t="s">
        <v>615</v>
      </c>
      <c r="L201" s="29"/>
      <c r="M201" s="28" t="s">
        <v>615</v>
      </c>
      <c r="N201" s="29"/>
      <c r="O201" s="29"/>
      <c r="P201" t="str">
        <f t="shared" si="8"/>
        <v>Ярославский</v>
      </c>
    </row>
    <row r="202" spans="1:16" ht="31.5">
      <c r="A202" s="19" t="s">
        <v>530</v>
      </c>
      <c r="B202" s="20"/>
      <c r="C202" s="20"/>
      <c r="D202" s="19" t="s">
        <v>531</v>
      </c>
      <c r="E202" s="19" t="s">
        <v>242</v>
      </c>
      <c r="F202" s="19" t="s">
        <v>138</v>
      </c>
      <c r="G202" s="21" t="s">
        <v>243</v>
      </c>
      <c r="H202" s="19" t="s">
        <v>138</v>
      </c>
      <c r="I202" s="21" t="s">
        <v>243</v>
      </c>
      <c r="J202" s="28" t="s">
        <v>615</v>
      </c>
      <c r="K202" s="28" t="s">
        <v>615</v>
      </c>
      <c r="L202" s="28" t="s">
        <v>615</v>
      </c>
      <c r="M202" s="28" t="s">
        <v>615</v>
      </c>
      <c r="N202" s="28" t="s">
        <v>615</v>
      </c>
      <c r="O202" s="29"/>
      <c r="P202" t="str">
        <f t="shared" si="8"/>
        <v>Ярославский</v>
      </c>
    </row>
    <row r="203" spans="1:16" ht="31.5">
      <c r="A203" s="19" t="s">
        <v>544</v>
      </c>
      <c r="B203" s="20"/>
      <c r="C203" s="20"/>
      <c r="D203" s="19" t="s">
        <v>545</v>
      </c>
      <c r="E203" s="19" t="s">
        <v>242</v>
      </c>
      <c r="F203" s="19" t="s">
        <v>138</v>
      </c>
      <c r="G203" s="21" t="s">
        <v>243</v>
      </c>
      <c r="H203" s="19" t="s">
        <v>138</v>
      </c>
      <c r="I203" s="21" t="s">
        <v>243</v>
      </c>
      <c r="J203" s="28" t="s">
        <v>615</v>
      </c>
      <c r="K203" s="28" t="s">
        <v>615</v>
      </c>
      <c r="L203" s="29"/>
      <c r="M203" s="28" t="s">
        <v>615</v>
      </c>
      <c r="N203" s="35" t="s">
        <v>615</v>
      </c>
      <c r="O203" s="29"/>
      <c r="P203" t="str">
        <f t="shared" si="8"/>
        <v>Ярославский</v>
      </c>
    </row>
    <row r="204" spans="1:16" ht="42">
      <c r="A204" s="19" t="s">
        <v>605</v>
      </c>
      <c r="B204" s="20"/>
      <c r="C204" s="20"/>
      <c r="D204" s="19" t="s">
        <v>606</v>
      </c>
      <c r="E204" s="19" t="s">
        <v>242</v>
      </c>
      <c r="F204" s="19" t="s">
        <v>138</v>
      </c>
      <c r="G204" s="21" t="s">
        <v>243</v>
      </c>
      <c r="H204" s="19" t="s">
        <v>607</v>
      </c>
      <c r="I204" s="21" t="s">
        <v>608</v>
      </c>
      <c r="J204" s="28" t="s">
        <v>615</v>
      </c>
      <c r="K204" s="28" t="s">
        <v>615</v>
      </c>
      <c r="L204" s="28" t="s">
        <v>615</v>
      </c>
      <c r="M204" s="29"/>
      <c r="N204" s="28" t="s">
        <v>615</v>
      </c>
      <c r="O204" s="29"/>
      <c r="P204" t="str">
        <f>IF(ISERR(SEARCH("муниципальный",F204)),IF(ISERR(SEARCH("г.",F204)),"",RIGHT(F204,LEN(F204)-SEARCH("г.",F204)-1)),LEFT(F204,SEARCH("муниципальный",F204)-2))</f>
        <v>Ярославский</v>
      </c>
    </row>
    <row r="205" spans="1:16" ht="34.5" customHeight="1">
      <c r="A205" s="34" t="str">
        <f>A$78</f>
        <v>ОАО "Ярославльводоканал"</v>
      </c>
      <c r="B205" s="34">
        <f>B$78</f>
        <v>0</v>
      </c>
      <c r="C205" s="34">
        <f>C$78</f>
        <v>0</v>
      </c>
      <c r="D205" s="34" t="str">
        <f>D$78</f>
        <v>7606069518</v>
      </c>
      <c r="E205" s="34" t="str">
        <f>E$78</f>
        <v>760601001</v>
      </c>
      <c r="F205" s="34" t="str">
        <f>F203</f>
        <v>Ярославский муниципальный район</v>
      </c>
      <c r="G205" s="34" t="str">
        <f>G$78</f>
        <v>78701000</v>
      </c>
      <c r="H205" s="34" t="str">
        <f>H203</f>
        <v>Ярославский муниципальный район</v>
      </c>
      <c r="I205" s="34" t="str">
        <f>I$78</f>
        <v>78701000</v>
      </c>
      <c r="J205" s="34" t="str">
        <f>J$78</f>
        <v>Да</v>
      </c>
      <c r="K205" s="34"/>
      <c r="L205" s="34" t="str">
        <f>L$78</f>
        <v>Да</v>
      </c>
      <c r="M205" s="34"/>
      <c r="N205" s="34" t="str">
        <f>N$78</f>
        <v>Да</v>
      </c>
      <c r="O205" s="34">
        <f>O$78</f>
        <v>0</v>
      </c>
      <c r="P205" t="str">
        <f>IF(ISERR(SEARCH("муниципальный",F205)),IF(ISERR(SEARCH("г.",F205)),"",RIGHT(F205,LEN(F205)-SEARCH("г.",F205)-1)),LEFT(F205,SEARCH("муниципальный",F205)-2))</f>
        <v>Ярославский</v>
      </c>
    </row>
    <row r="206" spans="1:16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>
        <f>ROW(A206)</f>
        <v>206</v>
      </c>
    </row>
  </sheetData>
  <sheetProtection/>
  <autoFilter ref="K3:O205"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2015-03-18T13:31:58Z</cp:lastPrinted>
  <dcterms:created xsi:type="dcterms:W3CDTF">2006-09-28T05:33:49Z</dcterms:created>
  <dcterms:modified xsi:type="dcterms:W3CDTF">2015-03-31T10:04:55Z</dcterms:modified>
  <cp:category/>
  <cp:version/>
  <cp:contentType/>
  <cp:contentStatus/>
</cp:coreProperties>
</file>